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A6AED205-E497-4F66-8F64-1440C6DEF845}" xr6:coauthVersionLast="47" xr6:coauthVersionMax="47" xr10:uidLastSave="{00000000-0000-0000-0000-000000000000}"/>
  <workbookProtection workbookAlgorithmName="SHA-512" workbookHashValue="g0QVyDrBNx4TyFgdTppJWIPtcKqUqsFdJYA4dmUG3kVeZvVhHEhUovxSeSiByHItmGJLtlcNG6Ydi1fk60SjdQ==" workbookSaltValue="d9PiCwLzfkYHKmhbnqCIYw==" workbookSpinCount="100000" lockStructure="1"/>
  <bookViews>
    <workbookView xWindow="-120" yWindow="-120" windowWidth="29040" windowHeight="15840" tabRatio="514" xr2:uid="{00000000-000D-0000-FFFF-FFFF00000000}"/>
  </bookViews>
  <sheets>
    <sheet name="Sheet1" sheetId="2" r:id="rId1"/>
    <sheet name="Data" sheetId="3" state="hidden" r:id="rId2"/>
    <sheet name="別表" sheetId="18" state="hidden" r:id="rId3"/>
  </sheets>
  <definedNames>
    <definedName name="_xlnm._FilterDatabase" localSheetId="2" hidden="1">別表!$A$1:$H$1</definedName>
    <definedName name="A" localSheetId="2">別表!$1:$1048576</definedName>
    <definedName name="A">#REF!</definedName>
    <definedName name="_xlnm.Print_Area" localSheetId="0">Sheet1!$A$1:$G$17</definedName>
    <definedName name="_xlnm.Print_Area" localSheetId="2">別表!$A$1:$G$96</definedName>
    <definedName name="_xlnm.Print_Titles" localSheetId="0">Sheet1!$4:$7</definedName>
    <definedName name="UniList" localSheetId="2">#REF!</definedName>
    <definedName name="UniList">#REF!</definedName>
    <definedName name="UniName" localSheetId="2">#REF!</definedName>
    <definedName name="UniName">#REF!</definedName>
    <definedName name="大学リスト" localSheetId="2">#REF!</definedName>
    <definedName name="大学リスト">#REF!</definedName>
    <definedName name="派遣先大学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  <c r="G8" i="2"/>
  <c r="F8" i="2"/>
  <c r="E8" i="2"/>
  <c r="E9" i="2"/>
  <c r="F9" i="2"/>
  <c r="G9" i="2"/>
  <c r="H9" i="2"/>
  <c r="E10" i="2"/>
  <c r="F10" i="2"/>
  <c r="G10" i="2"/>
  <c r="H10" i="2"/>
  <c r="E11" i="2"/>
  <c r="F11" i="2"/>
  <c r="G11" i="2"/>
  <c r="H11" i="2"/>
  <c r="E12" i="2"/>
  <c r="F12" i="2"/>
  <c r="G12" i="2"/>
  <c r="H12" i="2"/>
  <c r="E13" i="2"/>
  <c r="F13" i="2"/>
  <c r="G13" i="2"/>
  <c r="H13" i="2"/>
  <c r="E14" i="2"/>
  <c r="F14" i="2"/>
  <c r="G14" i="2"/>
  <c r="H14" i="2"/>
  <c r="I8" i="2"/>
  <c r="I9" i="2"/>
  <c r="I10" i="2"/>
  <c r="I11" i="2"/>
  <c r="I12" i="2"/>
  <c r="I13" i="2"/>
  <c r="I14" i="2"/>
  <c r="I15" i="2"/>
  <c r="I16" i="2"/>
  <c r="I17" i="2"/>
  <c r="E15" i="2"/>
  <c r="F15" i="2"/>
  <c r="G15" i="2"/>
  <c r="H15" i="2"/>
  <c r="E16" i="2"/>
  <c r="F16" i="2"/>
  <c r="G16" i="2"/>
  <c r="H16" i="2"/>
  <c r="E17" i="2"/>
  <c r="F17" i="2"/>
  <c r="G17" i="2"/>
  <c r="H17" i="2"/>
  <c r="J9" i="2" l="1"/>
  <c r="E2" i="3" s="1"/>
  <c r="J11" i="2"/>
  <c r="G2" i="3" s="1"/>
  <c r="J12" i="2"/>
  <c r="H2" i="3" s="1"/>
  <c r="J15" i="2"/>
  <c r="K2" i="3" s="1"/>
  <c r="J16" i="2"/>
  <c r="L2" i="3" s="1"/>
  <c r="N2" i="3"/>
  <c r="Q2" i="3"/>
  <c r="R2" i="3"/>
  <c r="U2" i="3"/>
  <c r="Y2" i="3"/>
  <c r="Z2" i="3"/>
  <c r="AC2" i="3"/>
  <c r="AH2" i="3"/>
  <c r="AL2" i="3"/>
  <c r="AN2" i="3"/>
  <c r="AP2" i="3"/>
  <c r="AT2" i="3"/>
  <c r="AX2" i="3"/>
  <c r="AZ2" i="3"/>
  <c r="BD2" i="3"/>
  <c r="BF2" i="3"/>
  <c r="BL2" i="3"/>
  <c r="BR2" i="3"/>
  <c r="BT2" i="3"/>
  <c r="CB2" i="3"/>
  <c r="AR2" i="3"/>
  <c r="AJ2" i="3"/>
  <c r="AB2" i="3"/>
  <c r="X2" i="3"/>
  <c r="T2" i="3"/>
  <c r="P2" i="3"/>
  <c r="A2" i="3"/>
  <c r="C2" i="3"/>
  <c r="B2" i="3"/>
  <c r="AF2" i="3"/>
  <c r="BP2" i="3"/>
  <c r="J13" i="2" l="1"/>
  <c r="I2" i="3" s="1"/>
  <c r="J17" i="2"/>
  <c r="M2" i="3" s="1"/>
  <c r="BX2" i="3"/>
  <c r="BQ2" i="3"/>
  <c r="J8" i="2"/>
  <c r="D2" i="3" s="1"/>
  <c r="BI2" i="3"/>
  <c r="BM2" i="3"/>
  <c r="AV2" i="3"/>
  <c r="BJ2" i="3"/>
  <c r="BH2" i="3"/>
  <c r="BN2" i="3"/>
  <c r="BB2" i="3"/>
  <c r="AD2" i="3"/>
  <c r="J14" i="2"/>
  <c r="J2" i="3" s="1"/>
  <c r="V2" i="3"/>
  <c r="BZ2" i="3"/>
  <c r="J10" i="2"/>
  <c r="F2" i="3" s="1"/>
  <c r="CD2" i="3"/>
  <c r="BV2" i="3"/>
  <c r="BO2" i="3"/>
  <c r="BU2" i="3"/>
  <c r="AG2" i="3"/>
  <c r="AK2" i="3"/>
  <c r="AO2" i="3"/>
  <c r="AS2" i="3"/>
  <c r="AW2" i="3"/>
  <c r="BA2" i="3"/>
  <c r="BE2" i="3"/>
  <c r="BY2" i="3"/>
  <c r="CC2" i="3"/>
  <c r="CE2" i="3"/>
  <c r="CA2" i="3"/>
  <c r="BW2" i="3"/>
  <c r="BS2" i="3"/>
  <c r="BK2" i="3"/>
  <c r="BG2" i="3"/>
  <c r="BC2" i="3"/>
  <c r="AY2" i="3"/>
  <c r="AU2" i="3"/>
  <c r="AQ2" i="3"/>
  <c r="AM2" i="3"/>
  <c r="AI2" i="3"/>
  <c r="AE2" i="3"/>
  <c r="AA2" i="3"/>
  <c r="W2" i="3"/>
  <c r="S2" i="3"/>
  <c r="O2" i="3"/>
</calcChain>
</file>

<file path=xl/sharedStrings.xml><?xml version="1.0" encoding="utf-8"?>
<sst xmlns="http://schemas.openxmlformats.org/spreadsheetml/2006/main" count="548" uniqueCount="334">
  <si>
    <t>派遣先大学</t>
    <rPh sb="0" eb="2">
      <t>ハケン</t>
    </rPh>
    <rPh sb="2" eb="3">
      <t>サキ</t>
    </rPh>
    <rPh sb="3" eb="5">
      <t>ダイガク</t>
    </rPh>
    <phoneticPr fontId="4"/>
  </si>
  <si>
    <t>北京大学</t>
    <rPh sb="0" eb="2">
      <t>ペキン</t>
    </rPh>
    <rPh sb="2" eb="4">
      <t>ダイガク</t>
    </rPh>
    <phoneticPr fontId="4"/>
  </si>
  <si>
    <t>吉林大学</t>
    <rPh sb="0" eb="2">
      <t>キツリン</t>
    </rPh>
    <rPh sb="2" eb="4">
      <t>ダイガク</t>
    </rPh>
    <phoneticPr fontId="4"/>
  </si>
  <si>
    <t>国立政治大学</t>
    <rPh sb="0" eb="2">
      <t>コクリツ</t>
    </rPh>
    <rPh sb="2" eb="4">
      <t>セイジ</t>
    </rPh>
    <rPh sb="4" eb="6">
      <t>ダイガク</t>
    </rPh>
    <phoneticPr fontId="3"/>
  </si>
  <si>
    <t>オスナブリュック大学</t>
    <rPh sb="8" eb="10">
      <t>ダイガク</t>
    </rPh>
    <phoneticPr fontId="4"/>
  </si>
  <si>
    <t>NTPU</t>
  </si>
  <si>
    <t>国立台北大学</t>
  </si>
  <si>
    <t>-</t>
  </si>
  <si>
    <t>UniCode</t>
    <phoneticPr fontId="4"/>
  </si>
  <si>
    <t>Data</t>
    <phoneticPr fontId="4"/>
  </si>
  <si>
    <t>出発
時期</t>
    <rPh sb="0" eb="2">
      <t>シュッパツ</t>
    </rPh>
    <rPh sb="3" eb="5">
      <t>ジキ</t>
    </rPh>
    <phoneticPr fontId="4"/>
  </si>
  <si>
    <t>セメスター
数</t>
    <rPh sb="6" eb="7">
      <t>スウ</t>
    </rPh>
    <phoneticPr fontId="4"/>
  </si>
  <si>
    <t>(自動)
TOEFL
要件</t>
    <rPh sb="1" eb="3">
      <t>ジドウ</t>
    </rPh>
    <rPh sb="11" eb="13">
      <t>ヨウケン</t>
    </rPh>
    <phoneticPr fontId="4"/>
  </si>
  <si>
    <t>(自動)
IELTS
要件</t>
    <rPh sb="1" eb="3">
      <t>ジドウ</t>
    </rPh>
    <rPh sb="11" eb="13">
      <t>ヨウケン</t>
    </rPh>
    <phoneticPr fontId="4"/>
  </si>
  <si>
    <t>(自動)
その他語学要件</t>
    <rPh sb="1" eb="3">
      <t>ジドウ</t>
    </rPh>
    <rPh sb="7" eb="8">
      <t>タ</t>
    </rPh>
    <rPh sb="8" eb="10">
      <t>ゴガク</t>
    </rPh>
    <rPh sb="10" eb="12">
      <t>ヨウケン</t>
    </rPh>
    <phoneticPr fontId="4"/>
  </si>
  <si>
    <t>希望派遣先大学申告票</t>
    <rPh sb="0" eb="2">
      <t>キボウ</t>
    </rPh>
    <rPh sb="2" eb="4">
      <t>ハケン</t>
    </rPh>
    <rPh sb="4" eb="5">
      <t>サキ</t>
    </rPh>
    <rPh sb="5" eb="7">
      <t>ダイガク</t>
    </rPh>
    <rPh sb="7" eb="9">
      <t>シンコク</t>
    </rPh>
    <rPh sb="9" eb="10">
      <t>ヒョウ</t>
    </rPh>
    <phoneticPr fontId="4"/>
  </si>
  <si>
    <t>所持スコア</t>
    <rPh sb="0" eb="2">
      <t>ショジ</t>
    </rPh>
    <phoneticPr fontId="4"/>
  </si>
  <si>
    <t>TOEFL</t>
    <phoneticPr fontId="4"/>
  </si>
  <si>
    <t>IELTS</t>
    <phoneticPr fontId="4"/>
  </si>
  <si>
    <t>その他の語学</t>
    <rPh sb="2" eb="3">
      <t>ホカ</t>
    </rPh>
    <rPh sb="4" eb="6">
      <t>ゴガク</t>
    </rPh>
    <phoneticPr fontId="4"/>
  </si>
  <si>
    <t>学籍番号</t>
    <rPh sb="0" eb="4">
      <t>ガクセキバンゴウ</t>
    </rPh>
    <phoneticPr fontId="4"/>
  </si>
  <si>
    <t>氏名</t>
    <rPh sb="0" eb="2">
      <t>シメイ</t>
    </rPh>
    <phoneticPr fontId="4"/>
  </si>
  <si>
    <t>StudentID</t>
    <phoneticPr fontId="4"/>
  </si>
  <si>
    <t>Name</t>
    <phoneticPr fontId="4"/>
  </si>
  <si>
    <t>希望
順位</t>
    <rPh sb="0" eb="2">
      <t>キボウ</t>
    </rPh>
    <rPh sb="3" eb="5">
      <t>ジュンイ</t>
    </rPh>
    <phoneticPr fontId="4"/>
  </si>
  <si>
    <t>FileName</t>
    <phoneticPr fontId="4"/>
  </si>
  <si>
    <t>南京大学</t>
    <rPh sb="0" eb="2">
      <t>ナンキン</t>
    </rPh>
    <rPh sb="2" eb="4">
      <t>ダイガク</t>
    </rPh>
    <phoneticPr fontId="4"/>
  </si>
  <si>
    <t>マドリード・コンプルテンセ大学</t>
    <rPh sb="13" eb="15">
      <t>ダイガク</t>
    </rPh>
    <phoneticPr fontId="4"/>
  </si>
  <si>
    <t>ソウル大学</t>
    <rPh sb="3" eb="5">
      <t>ダイガク</t>
    </rPh>
    <phoneticPr fontId="4"/>
  </si>
  <si>
    <t>西江大学</t>
    <rPh sb="2" eb="4">
      <t>ダイガク</t>
    </rPh>
    <phoneticPr fontId="3"/>
  </si>
  <si>
    <t>延世大学</t>
    <rPh sb="0" eb="2">
      <t>エンセイ</t>
    </rPh>
    <phoneticPr fontId="3"/>
  </si>
  <si>
    <t>HEC</t>
  </si>
  <si>
    <t>HEC経営大学院</t>
  </si>
  <si>
    <t>COLMEX</t>
  </si>
  <si>
    <t>-</t>
    <phoneticPr fontId="4"/>
  </si>
  <si>
    <t>Korea BS</t>
    <phoneticPr fontId="4"/>
  </si>
  <si>
    <t>Complutense</t>
    <phoneticPr fontId="4"/>
  </si>
  <si>
    <t>Brussels</t>
    <phoneticPr fontId="4"/>
  </si>
  <si>
    <t>Maastricht</t>
    <phoneticPr fontId="4"/>
  </si>
  <si>
    <t>Groningen</t>
    <phoneticPr fontId="4"/>
  </si>
  <si>
    <t>Sogang</t>
    <phoneticPr fontId="4"/>
  </si>
  <si>
    <t>Yonsei</t>
    <phoneticPr fontId="4"/>
  </si>
  <si>
    <t>Lausanne</t>
    <phoneticPr fontId="4"/>
  </si>
  <si>
    <t>NCCU</t>
    <phoneticPr fontId="4"/>
  </si>
  <si>
    <t>Pekin</t>
    <phoneticPr fontId="4"/>
  </si>
  <si>
    <t>BeijingNormal</t>
    <phoneticPr fontId="4"/>
  </si>
  <si>
    <t>Nanjing</t>
    <phoneticPr fontId="4"/>
  </si>
  <si>
    <t>Osnabruck</t>
    <phoneticPr fontId="4"/>
  </si>
  <si>
    <t>Lomosonov</t>
    <phoneticPr fontId="4"/>
  </si>
  <si>
    <t>Tulane</t>
    <phoneticPr fontId="4"/>
  </si>
  <si>
    <t>UNE</t>
    <phoneticPr fontId="4"/>
  </si>
  <si>
    <t>ニューイングランド大学</t>
    <rPh sb="9" eb="11">
      <t>ダイガク</t>
    </rPh>
    <phoneticPr fontId="4"/>
  </si>
  <si>
    <t>ドイツ語
ÖSD A2 / 独検3級 / GOETHE-ZERTIFIKAT A2</t>
    <rPh sb="3" eb="4">
      <t>ゴ</t>
    </rPh>
    <phoneticPr fontId="4"/>
  </si>
  <si>
    <t>ESADE_Law</t>
    <phoneticPr fontId="4"/>
  </si>
  <si>
    <t>SNU</t>
  </si>
  <si>
    <t>韓国語
TOPIK Level 5 / 
KLAT Level 5</t>
    <rPh sb="0" eb="3">
      <t>カンコクゴ</t>
    </rPh>
    <phoneticPr fontId="4"/>
  </si>
  <si>
    <t>SKKU</t>
  </si>
  <si>
    <t>成均館大学</t>
    <phoneticPr fontId="4"/>
  </si>
  <si>
    <t>韓国語
TOPIK Level 4 /
KLAT Level 4</t>
    <rPh sb="0" eb="3">
      <t>カンコクゴ</t>
    </rPh>
    <phoneticPr fontId="4"/>
  </si>
  <si>
    <t>中国語
HSK Level 4 / 中検2級</t>
    <rPh sb="0" eb="3">
      <t>チュウゴクゴ</t>
    </rPh>
    <rPh sb="18" eb="20">
      <t>チュウケン</t>
    </rPh>
    <rPh sb="21" eb="22">
      <t>キュウ</t>
    </rPh>
    <phoneticPr fontId="4"/>
  </si>
  <si>
    <t>中国語
HSK Level 5 / 中検2級</t>
    <rPh sb="0" eb="3">
      <t>チュウゴクゴ</t>
    </rPh>
    <rPh sb="18" eb="20">
      <t>チュウケン</t>
    </rPh>
    <rPh sb="21" eb="22">
      <t>キュウ</t>
    </rPh>
    <phoneticPr fontId="4"/>
  </si>
  <si>
    <t>Jilin</t>
  </si>
  <si>
    <t>TOEFL iBT</t>
    <phoneticPr fontId="4"/>
  </si>
  <si>
    <t>英語以外の
語学要件</t>
    <rPh sb="0" eb="2">
      <t>エイゴ</t>
    </rPh>
    <rPh sb="2" eb="4">
      <t>イガイ</t>
    </rPh>
    <rPh sb="6" eb="8">
      <t>ゴガク</t>
    </rPh>
    <rPh sb="8" eb="10">
      <t>ヨウケン</t>
    </rPh>
    <phoneticPr fontId="4"/>
  </si>
  <si>
    <t>UPennA</t>
  </si>
  <si>
    <t>UPennW</t>
  </si>
  <si>
    <t>カリフォルニア大学</t>
    <phoneticPr fontId="4"/>
  </si>
  <si>
    <t>Minnesota</t>
    <phoneticPr fontId="4"/>
  </si>
  <si>
    <t>Carlson</t>
    <phoneticPr fontId="4"/>
  </si>
  <si>
    <t>Michigan</t>
    <phoneticPr fontId="4"/>
  </si>
  <si>
    <t>SouthCarolina</t>
    <phoneticPr fontId="4"/>
  </si>
  <si>
    <t>Hawaii</t>
    <phoneticPr fontId="4"/>
  </si>
  <si>
    <t>Hawaii(t)</t>
    <phoneticPr fontId="4"/>
  </si>
  <si>
    <t>washington</t>
    <phoneticPr fontId="4"/>
  </si>
  <si>
    <t>virginia</t>
    <phoneticPr fontId="4"/>
  </si>
  <si>
    <t>York</t>
    <phoneticPr fontId="4"/>
  </si>
  <si>
    <t>ヨーク大学</t>
    <rPh sb="3" eb="5">
      <t>ダイガク</t>
    </rPh>
    <phoneticPr fontId="4"/>
  </si>
  <si>
    <t>マギル大学</t>
  </si>
  <si>
    <t>UBC</t>
  </si>
  <si>
    <t>ブリティッシュ・コロンビア大学</t>
  </si>
  <si>
    <t>ANU</t>
  </si>
  <si>
    <t>Monash</t>
  </si>
  <si>
    <t>ニューサウスウェールズ大学</t>
    <rPh sb="11" eb="13">
      <t>ダイガク</t>
    </rPh>
    <phoneticPr fontId="4"/>
  </si>
  <si>
    <t>Melbourne</t>
  </si>
  <si>
    <t>メルボルン大学</t>
    <rPh sb="5" eb="7">
      <t>ダイガク</t>
    </rPh>
    <phoneticPr fontId="4"/>
  </si>
  <si>
    <t>バーミンガム大学</t>
  </si>
  <si>
    <t>SOAS</t>
  </si>
  <si>
    <t>Manchester</t>
  </si>
  <si>
    <t>NewCastle</t>
  </si>
  <si>
    <t>Glassgow</t>
  </si>
  <si>
    <t>グラスゴー大学</t>
  </si>
  <si>
    <t>King's</t>
  </si>
  <si>
    <t>Trento</t>
  </si>
  <si>
    <t>トレント大学</t>
  </si>
  <si>
    <t>WU</t>
    <phoneticPr fontId="4"/>
  </si>
  <si>
    <t>ウィーン経済大学</t>
    <rPh sb="4" eb="6">
      <t>ケイザイ</t>
    </rPh>
    <phoneticPr fontId="4"/>
  </si>
  <si>
    <t>St.Gallen</t>
  </si>
  <si>
    <t>Stockholm</t>
  </si>
  <si>
    <t>ストックホルム経済大学</t>
  </si>
  <si>
    <t>Lund</t>
  </si>
  <si>
    <t>バルセロナ自治大学</t>
    <rPh sb="5" eb="7">
      <t>ジチ</t>
    </rPh>
    <rPh sb="7" eb="9">
      <t>ダイガク</t>
    </rPh>
    <phoneticPr fontId="4"/>
  </si>
  <si>
    <t>スペイン語
DELE B1</t>
    <phoneticPr fontId="4"/>
  </si>
  <si>
    <t xml:space="preserve">ESADEビジネススクール
</t>
    <phoneticPr fontId="4"/>
  </si>
  <si>
    <t>CBS</t>
  </si>
  <si>
    <t>コペンハーゲン経済大学</t>
    <rPh sb="7" eb="9">
      <t>ケイザイ</t>
    </rPh>
    <rPh sb="9" eb="11">
      <t>ダイガク</t>
    </rPh>
    <phoneticPr fontId="4"/>
  </si>
  <si>
    <t>Aarhus</t>
  </si>
  <si>
    <t>ベルリン・フンボルト大学</t>
    <rPh sb="10" eb="12">
      <t>ダイガク</t>
    </rPh>
    <phoneticPr fontId="4"/>
  </si>
  <si>
    <t>Mannheim</t>
  </si>
  <si>
    <t>マンハイム大学</t>
  </si>
  <si>
    <t>Cologne</t>
  </si>
  <si>
    <t>Heidelberg</t>
    <phoneticPr fontId="4"/>
  </si>
  <si>
    <t>ハイデルベルク大学</t>
  </si>
  <si>
    <t>AaltoM</t>
  </si>
  <si>
    <t>AaltoH</t>
  </si>
  <si>
    <t>Paris1</t>
  </si>
  <si>
    <t>SciencesPo</t>
  </si>
  <si>
    <t>パリ政治学院</t>
  </si>
  <si>
    <t>ESSEC</t>
    <phoneticPr fontId="4"/>
  </si>
  <si>
    <t>Dauphine</t>
  </si>
  <si>
    <t>パリ・ドフィーヌ大学</t>
    <rPh sb="8" eb="10">
      <t>ダイガク</t>
    </rPh>
    <phoneticPr fontId="4"/>
  </si>
  <si>
    <t>Gent</t>
    <phoneticPr fontId="4"/>
  </si>
  <si>
    <t>Indonesia</t>
  </si>
  <si>
    <t>インドネシア大学</t>
    <rPh sb="6" eb="8">
      <t>ダイガク</t>
    </rPh>
    <phoneticPr fontId="4"/>
  </si>
  <si>
    <t>SNU_Korean</t>
    <phoneticPr fontId="4"/>
  </si>
  <si>
    <t>SMU</t>
  </si>
  <si>
    <t>シンガポール経営大学</t>
    <rPh sb="6" eb="8">
      <t>ケイエイ</t>
    </rPh>
    <rPh sb="8" eb="10">
      <t>ダイガク</t>
    </rPh>
    <phoneticPr fontId="4"/>
  </si>
  <si>
    <t>Chula</t>
  </si>
  <si>
    <t>NTU</t>
  </si>
  <si>
    <t>国立台湾大学</t>
    <rPh sb="0" eb="2">
      <t>コクリツ</t>
    </rPh>
    <rPh sb="2" eb="4">
      <t>タイワン</t>
    </rPh>
    <rPh sb="4" eb="6">
      <t>ダイガク</t>
    </rPh>
    <phoneticPr fontId="4"/>
  </si>
  <si>
    <t>中国語 HSK Level 3 / 
中検2級</t>
    <phoneticPr fontId="4"/>
  </si>
  <si>
    <t>香港大学</t>
    <phoneticPr fontId="4"/>
  </si>
  <si>
    <t>CUHK</t>
  </si>
  <si>
    <t>香港中文大学</t>
  </si>
  <si>
    <t>SWLP</t>
  </si>
  <si>
    <t>西南政法大学</t>
    <rPh sb="0" eb="1">
      <t>ニシ</t>
    </rPh>
    <rPh sb="1" eb="2">
      <t>ミナミ</t>
    </rPh>
    <rPh sb="2" eb="3">
      <t>セイ</t>
    </rPh>
    <rPh sb="3" eb="4">
      <t>ホウ</t>
    </rPh>
    <rPh sb="4" eb="6">
      <t>ダイガク</t>
    </rPh>
    <phoneticPr fontId="4"/>
  </si>
  <si>
    <t>CLP</t>
  </si>
  <si>
    <t>中国政法大学</t>
    <rPh sb="0" eb="2">
      <t>チュウゴク</t>
    </rPh>
    <rPh sb="2" eb="3">
      <t>セイ</t>
    </rPh>
    <rPh sb="3" eb="4">
      <t>ホウ</t>
    </rPh>
    <rPh sb="4" eb="6">
      <t>ダイガク</t>
    </rPh>
    <phoneticPr fontId="4"/>
  </si>
  <si>
    <t>FTU</t>
  </si>
  <si>
    <t>ハノイ貿易大学</t>
    <rPh sb="3" eb="5">
      <t>ボウエキ</t>
    </rPh>
    <rPh sb="5" eb="7">
      <t>ダイガク</t>
    </rPh>
    <phoneticPr fontId="4"/>
  </si>
  <si>
    <t>UC</t>
    <phoneticPr fontId="4"/>
  </si>
  <si>
    <t>McGILL</t>
    <phoneticPr fontId="4"/>
  </si>
  <si>
    <t>UNSW</t>
    <phoneticPr fontId="4"/>
  </si>
  <si>
    <t>Birmingham</t>
    <phoneticPr fontId="4"/>
  </si>
  <si>
    <t>UCL_BA</t>
    <phoneticPr fontId="4"/>
  </si>
  <si>
    <t>UCL_IS</t>
    <phoneticPr fontId="4"/>
  </si>
  <si>
    <t>UAB</t>
    <phoneticPr fontId="4"/>
  </si>
  <si>
    <t>Humboldt</t>
    <phoneticPr fontId="4"/>
  </si>
  <si>
    <t>Humboldt_BE</t>
    <phoneticPr fontId="4"/>
  </si>
  <si>
    <t>Muenchen</t>
    <phoneticPr fontId="4"/>
  </si>
  <si>
    <t>HKU</t>
    <phoneticPr fontId="4"/>
  </si>
  <si>
    <t>Erasmus</t>
    <phoneticPr fontId="4"/>
  </si>
  <si>
    <t>ペンシルヴァニア大学　　The College of Arts and Sciences</t>
    <rPh sb="8" eb="10">
      <t>ダイガク</t>
    </rPh>
    <phoneticPr fontId="3"/>
  </si>
  <si>
    <t>ペンシルヴァニア大学　　The Wharton School</t>
    <rPh sb="8" eb="10">
      <t>ダイガク</t>
    </rPh>
    <phoneticPr fontId="3"/>
  </si>
  <si>
    <t>ミネソタ大学　College of Liberal Arts</t>
    <phoneticPr fontId="4"/>
  </si>
  <si>
    <t>ミネソタ大学　Carlson School of Management</t>
    <phoneticPr fontId="4"/>
  </si>
  <si>
    <t>ミシガン大学　The College of Literature, Science, and the Arts</t>
    <phoneticPr fontId="4"/>
  </si>
  <si>
    <t>サウス・カロライナ大学　Darla Moore School of Business</t>
    <phoneticPr fontId="4"/>
  </si>
  <si>
    <t xml:space="preserve">ハワイ大学マノア校　【Regular Exchange Students】 </t>
    <phoneticPr fontId="4"/>
  </si>
  <si>
    <t>ハワイ大学マノア校（授業料徴収）【Hoakipa Scholarship Program】</t>
    <rPh sb="10" eb="13">
      <t>ジュギョウリョウ</t>
    </rPh>
    <rPh sb="13" eb="15">
      <t>チョウシュウ</t>
    </rPh>
    <phoneticPr fontId="4"/>
  </si>
  <si>
    <t>ワシントン大学　The Department of Economics</t>
    <rPh sb="5" eb="7">
      <t>ダイガク</t>
    </rPh>
    <phoneticPr fontId="4"/>
  </si>
  <si>
    <t>テュレーン大学　　Freeman School of Business</t>
    <phoneticPr fontId="4"/>
  </si>
  <si>
    <t>キングス・カレッジ・ロンドン大学　The School of Management and Business</t>
    <rPh sb="14" eb="16">
      <t>ダイガク</t>
    </rPh>
    <phoneticPr fontId="4"/>
  </si>
  <si>
    <t>ルンド大学　School of Economics and Management</t>
    <rPh sb="3" eb="5">
      <t>ダイガク</t>
    </rPh>
    <phoneticPr fontId="4"/>
  </si>
  <si>
    <t>ロモノーソフ・モスクワ国立総合大学　Faculty of Global Studies</t>
    <rPh sb="11" eb="13">
      <t>コクリツ</t>
    </rPh>
    <rPh sb="13" eb="15">
      <t>ソウゴウ</t>
    </rPh>
    <rPh sb="15" eb="17">
      <t>ダイガク</t>
    </rPh>
    <phoneticPr fontId="4"/>
  </si>
  <si>
    <t>高麗大学　Business School</t>
    <phoneticPr fontId="4"/>
  </si>
  <si>
    <t>ESADE_BS</t>
    <phoneticPr fontId="4"/>
  </si>
  <si>
    <t>NTPU_C</t>
    <phoneticPr fontId="4"/>
  </si>
  <si>
    <t>Pompeu</t>
    <phoneticPr fontId="4"/>
  </si>
  <si>
    <t>スペイン語
DELE B1</t>
  </si>
  <si>
    <t>McGILL_ME</t>
    <phoneticPr fontId="4"/>
  </si>
  <si>
    <t>バーミンガム大学 Law</t>
    <phoneticPr fontId="4"/>
  </si>
  <si>
    <t>Birmingham_L</t>
    <phoneticPr fontId="4"/>
  </si>
  <si>
    <t>バルセロナ自治大学 Faculty of Economics and Business</t>
    <rPh sb="5" eb="7">
      <t>ジチ</t>
    </rPh>
    <rPh sb="7" eb="9">
      <t>ダイガク</t>
    </rPh>
    <phoneticPr fontId="4"/>
  </si>
  <si>
    <t>UAB_EB</t>
    <phoneticPr fontId="4"/>
  </si>
  <si>
    <t>KULeuven_SS</t>
    <phoneticPr fontId="4"/>
  </si>
  <si>
    <t>延世大学　Law school</t>
    <rPh sb="0" eb="2">
      <t>エンセイ</t>
    </rPh>
    <phoneticPr fontId="3"/>
  </si>
  <si>
    <t>Yonsei_LS</t>
    <phoneticPr fontId="4"/>
  </si>
  <si>
    <t>Oregon</t>
    <phoneticPr fontId="4"/>
  </si>
  <si>
    <t>ESADE_Law_GEL</t>
    <phoneticPr fontId="4"/>
  </si>
  <si>
    <t>ルーヴェン・カトリック大学 Faculty of Economics and Business</t>
    <phoneticPr fontId="4"/>
  </si>
  <si>
    <t>KULeuven_E</t>
    <phoneticPr fontId="4"/>
  </si>
  <si>
    <t>KULeuven_A</t>
    <phoneticPr fontId="4"/>
  </si>
  <si>
    <t>KULeuven_PE</t>
    <phoneticPr fontId="4"/>
  </si>
  <si>
    <t>高麗大学</t>
    <phoneticPr fontId="4"/>
  </si>
  <si>
    <t>Korea</t>
    <phoneticPr fontId="4"/>
  </si>
  <si>
    <t>Bristol</t>
    <phoneticPr fontId="4"/>
  </si>
  <si>
    <t>ダラム大学</t>
    <phoneticPr fontId="4"/>
  </si>
  <si>
    <t>Durham</t>
    <phoneticPr fontId="4"/>
  </si>
  <si>
    <t>ルイス大学</t>
    <phoneticPr fontId="4"/>
  </si>
  <si>
    <t>Luiss</t>
    <phoneticPr fontId="4"/>
  </si>
  <si>
    <t>イタリア語
CILLS A2,
CELI Level 1</t>
    <phoneticPr fontId="4"/>
  </si>
  <si>
    <t>ボッコーニ大学</t>
    <phoneticPr fontId="4"/>
  </si>
  <si>
    <t>Bocconi</t>
    <phoneticPr fontId="4"/>
  </si>
  <si>
    <t>フランス語
DELF A2,
TCF 200-299,
仏検 準2級</t>
    <rPh sb="33" eb="34">
      <t>キュウ</t>
    </rPh>
    <phoneticPr fontId="4"/>
  </si>
  <si>
    <t>スペイン語 
DELE B1</t>
    <rPh sb="4" eb="5">
      <t>ゴ</t>
    </rPh>
    <phoneticPr fontId="4"/>
  </si>
  <si>
    <t>IE大学</t>
    <rPh sb="2" eb="4">
      <t>ダイガク</t>
    </rPh>
    <phoneticPr fontId="4"/>
  </si>
  <si>
    <t>フランス語
DELF A2, TCF 200-
299,
仏検 準2級</t>
    <phoneticPr fontId="4"/>
  </si>
  <si>
    <t>ロシア語
ТРКИ 基礎レベル</t>
    <phoneticPr fontId="4"/>
  </si>
  <si>
    <t>韓国語
TOPIK Level 3</t>
    <phoneticPr fontId="4"/>
  </si>
  <si>
    <t>韓国語
TOPIK Level 4 / 
KLAT Level 4</t>
    <phoneticPr fontId="4"/>
  </si>
  <si>
    <t>梨花女子大学</t>
    <phoneticPr fontId="4"/>
  </si>
  <si>
    <t>Ewha</t>
    <phoneticPr fontId="4"/>
  </si>
  <si>
    <t>タマサート大学</t>
    <phoneticPr fontId="4"/>
  </si>
  <si>
    <t>Thammasat</t>
    <phoneticPr fontId="4"/>
  </si>
  <si>
    <t>中国人民大学</t>
    <phoneticPr fontId="4"/>
  </si>
  <si>
    <t>Renmin</t>
    <phoneticPr fontId="4"/>
  </si>
  <si>
    <t>中国語
HSK Level 3 / 中検2級</t>
    <rPh sb="0" eb="3">
      <t>チュウゴクゴ</t>
    </rPh>
    <rPh sb="18" eb="20">
      <t>チュウケン</t>
    </rPh>
    <rPh sb="21" eb="22">
      <t>キュウ</t>
    </rPh>
    <phoneticPr fontId="4"/>
  </si>
  <si>
    <t>上海財経大学</t>
    <phoneticPr fontId="4"/>
  </si>
  <si>
    <t>SUFE</t>
    <phoneticPr fontId="4"/>
  </si>
  <si>
    <t>清華大学</t>
    <phoneticPr fontId="4"/>
  </si>
  <si>
    <t>Tsinghua</t>
    <phoneticPr fontId="4"/>
  </si>
  <si>
    <t>復旦大学</t>
    <phoneticPr fontId="4"/>
  </si>
  <si>
    <t>Fudan</t>
    <phoneticPr fontId="4"/>
  </si>
  <si>
    <t>浙江大学</t>
    <phoneticPr fontId="4"/>
  </si>
  <si>
    <t>ZHE</t>
    <phoneticPr fontId="4"/>
  </si>
  <si>
    <t>ロンドン大学ユニバーシティ・カレッジ International Social &amp; Political Studies, Faculty of Arts &amp; Humanities</t>
    <rPh sb="4" eb="6">
      <t>ダイガク</t>
    </rPh>
    <phoneticPr fontId="4"/>
  </si>
  <si>
    <t>ポンペウ・ファブラ大学 Faculty of Political Science</t>
    <rPh sb="9" eb="11">
      <t>ダイガク</t>
    </rPh>
    <phoneticPr fontId="4"/>
  </si>
  <si>
    <t>ザンクトガレン大学   Faculty of Management / Faculty of Economics / Faculty of Law / Faculty of Social Sciences / Faculty of International Affairs</t>
    <phoneticPr fontId="4"/>
  </si>
  <si>
    <t>学内申請時の注意点</t>
    <rPh sb="0" eb="2">
      <t>ガクナイ</t>
    </rPh>
    <rPh sb="2" eb="4">
      <t>シンセイ</t>
    </rPh>
    <rPh sb="4" eb="5">
      <t>ジ</t>
    </rPh>
    <rPh sb="6" eb="9">
      <t>チュウイテン</t>
    </rPh>
    <phoneticPr fontId="4"/>
  </si>
  <si>
    <t>ペンシルヴァニア大学　The Wharton School との併願可</t>
    <rPh sb="8" eb="10">
      <t>ダイガク</t>
    </rPh>
    <rPh sb="32" eb="34">
      <t>ヘイガン</t>
    </rPh>
    <rPh sb="34" eb="35">
      <t>カ</t>
    </rPh>
    <phoneticPr fontId="4"/>
  </si>
  <si>
    <t>ペンシルヴァニア大学　The College of Arts and Sciences との併願可</t>
    <rPh sb="8" eb="10">
      <t>ダイガク</t>
    </rPh>
    <rPh sb="46" eb="48">
      <t>ヘイガン</t>
    </rPh>
    <rPh sb="48" eb="49">
      <t>カ</t>
    </rPh>
    <phoneticPr fontId="4"/>
  </si>
  <si>
    <t>Carlson School of Management との併願可</t>
    <rPh sb="31" eb="33">
      <t>ヘイガン</t>
    </rPh>
    <rPh sb="33" eb="34">
      <t>カ</t>
    </rPh>
    <phoneticPr fontId="4"/>
  </si>
  <si>
    <t>College of Liberal Artsとの併願可</t>
    <rPh sb="25" eb="27">
      <t>ヘイガン</t>
    </rPh>
    <rPh sb="27" eb="28">
      <t>カ</t>
    </rPh>
    <phoneticPr fontId="4"/>
  </si>
  <si>
    <t>【Hoakipa Scholarship Program】（授業料徴収）との併願可</t>
    <rPh sb="30" eb="33">
      <t>ジュギョウリョウ</t>
    </rPh>
    <rPh sb="33" eb="35">
      <t>チョウシュウ</t>
    </rPh>
    <rPh sb="38" eb="40">
      <t>ヘイガン</t>
    </rPh>
    <rPh sb="40" eb="41">
      <t>カ</t>
    </rPh>
    <phoneticPr fontId="4"/>
  </si>
  <si>
    <t>オレゴン大学</t>
    <rPh sb="4" eb="6">
      <t>ダイガク</t>
    </rPh>
    <phoneticPr fontId="4"/>
  </si>
  <si>
    <t>Arts and Sciences (BASc)との併願可</t>
    <rPh sb="26" eb="28">
      <t>ヘイガン</t>
    </rPh>
    <rPh sb="28" eb="29">
      <t>カ</t>
    </rPh>
    <phoneticPr fontId="4"/>
  </si>
  <si>
    <t>Mikkeli Campusとの併願可</t>
    <rPh sb="16" eb="18">
      <t>ヘイガン</t>
    </rPh>
    <rPh sb="18" eb="19">
      <t>カ</t>
    </rPh>
    <phoneticPr fontId="4"/>
  </si>
  <si>
    <t>Helsinki Campusとの併願可</t>
    <rPh sb="17" eb="19">
      <t>ヘイガン</t>
    </rPh>
    <rPh sb="19" eb="20">
      <t>カ</t>
    </rPh>
    <phoneticPr fontId="4"/>
  </si>
  <si>
    <t>Faculty of Arts / Faculty of Psychology and Educational Sciences / Faculty of Social Sciencesとの併願可</t>
    <rPh sb="95" eb="97">
      <t>ヘイガン</t>
    </rPh>
    <rPh sb="97" eb="98">
      <t>カ</t>
    </rPh>
    <phoneticPr fontId="4"/>
  </si>
  <si>
    <t>語学要件の異なる２つのバーミンガム大学の選択肢の中から1つのみ選択可能</t>
    <rPh sb="0" eb="2">
      <t>ゴガク</t>
    </rPh>
    <rPh sb="2" eb="4">
      <t>ヨウケン</t>
    </rPh>
    <rPh sb="5" eb="6">
      <t>コト</t>
    </rPh>
    <rPh sb="17" eb="19">
      <t>ダイガク</t>
    </rPh>
    <rPh sb="20" eb="23">
      <t>センタクシ</t>
    </rPh>
    <rPh sb="24" eb="25">
      <t>ナカ</t>
    </rPh>
    <rPh sb="31" eb="33">
      <t>センタク</t>
    </rPh>
    <rPh sb="33" eb="35">
      <t>カノウ</t>
    </rPh>
    <phoneticPr fontId="4"/>
  </si>
  <si>
    <t>高麗大学 Business Schoolとの併願可</t>
    <rPh sb="0" eb="2">
      <t>コウライ</t>
    </rPh>
    <rPh sb="2" eb="4">
      <t>ダイガク</t>
    </rPh>
    <rPh sb="22" eb="24">
      <t>ヘイガン</t>
    </rPh>
    <rPh sb="24" eb="25">
      <t>カ</t>
    </rPh>
    <phoneticPr fontId="4"/>
  </si>
  <si>
    <t>高麗大学との併願可</t>
    <rPh sb="0" eb="2">
      <t>コウライ</t>
    </rPh>
    <rPh sb="2" eb="4">
      <t>ダイガク</t>
    </rPh>
    <rPh sb="6" eb="8">
      <t>ヘイガン</t>
    </rPh>
    <rPh sb="8" eb="9">
      <t>カ</t>
    </rPh>
    <phoneticPr fontId="4"/>
  </si>
  <si>
    <t>語学要件の異なる２つの国立台北大学の選択肢の中から1つのみ選択可能</t>
    <rPh sb="0" eb="2">
      <t>ゴガク</t>
    </rPh>
    <rPh sb="2" eb="4">
      <t>ヨウケン</t>
    </rPh>
    <rPh sb="5" eb="6">
      <t>コト</t>
    </rPh>
    <rPh sb="11" eb="13">
      <t>コクリツ</t>
    </rPh>
    <rPh sb="13" eb="15">
      <t>タイペイ</t>
    </rPh>
    <rPh sb="15" eb="17">
      <t>ダイガク</t>
    </rPh>
    <rPh sb="18" eb="21">
      <t>センタクシ</t>
    </rPh>
    <rPh sb="22" eb="23">
      <t>ナカ</t>
    </rPh>
    <rPh sb="29" eb="31">
      <t>センタク</t>
    </rPh>
    <rPh sb="31" eb="33">
      <t>カノウ</t>
    </rPh>
    <phoneticPr fontId="4"/>
  </si>
  <si>
    <t>学内申請時の注意事項</t>
    <rPh sb="0" eb="2">
      <t>ガクナイ</t>
    </rPh>
    <rPh sb="2" eb="4">
      <t>シンセイ</t>
    </rPh>
    <rPh sb="4" eb="5">
      <t>ジ</t>
    </rPh>
    <rPh sb="6" eb="8">
      <t>チュウイ</t>
    </rPh>
    <rPh sb="8" eb="10">
      <t>ジコウ</t>
    </rPh>
    <phoneticPr fontId="4"/>
  </si>
  <si>
    <t>-</t>
    <phoneticPr fontId="4"/>
  </si>
  <si>
    <t>語学要件の異なる2つのベルリン・フンボルト大学の選択肢の中から1つのみ選択可能</t>
    <phoneticPr fontId="4"/>
  </si>
  <si>
    <t>語学要件の異なる2つのベルリン・フンボルト大学の選択肢の中から2つのみ選択可能</t>
  </si>
  <si>
    <t>語学要件について、セクションスコアも満たすこと。</t>
    <rPh sb="0" eb="2">
      <t>ゴガク</t>
    </rPh>
    <rPh sb="2" eb="4">
      <t>ヨウケン</t>
    </rPh>
    <rPh sb="18" eb="19">
      <t>ミ</t>
    </rPh>
    <phoneticPr fontId="4"/>
  </si>
  <si>
    <t>パシフィコ大学</t>
    <rPh sb="5" eb="7">
      <t>ダイガク</t>
    </rPh>
    <phoneticPr fontId="4"/>
  </si>
  <si>
    <t>Pacifico</t>
    <phoneticPr fontId="4"/>
  </si>
  <si>
    <t xml:space="preserve">スペイン語
DELE B2 </t>
    <rPh sb="4" eb="5">
      <t>ゴ</t>
    </rPh>
    <phoneticPr fontId="4"/>
  </si>
  <si>
    <t>マンチェスター大学　
  The Faculty of Humanities</t>
    <phoneticPr fontId="4"/>
  </si>
  <si>
    <t>ニューカッスル大学　
  School of Modern Language</t>
    <phoneticPr fontId="4"/>
  </si>
  <si>
    <t>大学院生のみ応募可能</t>
    <rPh sb="0" eb="2">
      <t>ダイガク</t>
    </rPh>
    <rPh sb="2" eb="4">
      <t>インセイ</t>
    </rPh>
    <rPh sb="6" eb="8">
      <t>オウボ</t>
    </rPh>
    <rPh sb="8" eb="10">
      <t>カノウ</t>
    </rPh>
    <phoneticPr fontId="4"/>
  </si>
  <si>
    <t>Cambridge</t>
    <phoneticPr fontId="4"/>
  </si>
  <si>
    <t>-</t>
    <phoneticPr fontId="4"/>
  </si>
  <si>
    <t>Poitiers</t>
    <phoneticPr fontId="4"/>
  </si>
  <si>
    <t>Toulouse</t>
    <phoneticPr fontId="4"/>
  </si>
  <si>
    <t>オーデンシア・ビジネススクール</t>
    <phoneticPr fontId="4"/>
  </si>
  <si>
    <t>Audencia</t>
    <phoneticPr fontId="4"/>
  </si>
  <si>
    <t>UNWE</t>
    <phoneticPr fontId="4"/>
  </si>
  <si>
    <t>ブルガリア世界経済大学</t>
    <rPh sb="5" eb="11">
      <t>セカイケイザイダイガク</t>
    </rPh>
    <phoneticPr fontId="4"/>
  </si>
  <si>
    <t>浙江大学
 Liberal Arts and Law</t>
    <phoneticPr fontId="4"/>
  </si>
  <si>
    <t>ZHE_L</t>
    <phoneticPr fontId="4"/>
  </si>
  <si>
    <t>語学要件の異なる２つの浙江大学の選択肢の中から1つのみ選択可能</t>
    <rPh sb="0" eb="2">
      <t>ゴガク</t>
    </rPh>
    <rPh sb="2" eb="4">
      <t>ヨウケン</t>
    </rPh>
    <rPh sb="5" eb="6">
      <t>コト</t>
    </rPh>
    <rPh sb="11" eb="13">
      <t>セッコウ</t>
    </rPh>
    <rPh sb="13" eb="15">
      <t>ダイガク</t>
    </rPh>
    <rPh sb="16" eb="19">
      <t>センタクシ</t>
    </rPh>
    <rPh sb="20" eb="21">
      <t>ナカ</t>
    </rPh>
    <rPh sb="27" eb="29">
      <t>センタク</t>
    </rPh>
    <rPh sb="29" eb="31">
      <t>カノウ</t>
    </rPh>
    <phoneticPr fontId="4"/>
  </si>
  <si>
    <t>語学要件の異なる２つの国立台北大学の選択肢の中から1つのみ選択可能</t>
    <rPh sb="0" eb="2">
      <t>ゴガク</t>
    </rPh>
    <rPh sb="2" eb="4">
      <t>ヨウケン</t>
    </rPh>
    <rPh sb="5" eb="6">
      <t>コト</t>
    </rPh>
    <rPh sb="11" eb="13">
      <t>ダイガク</t>
    </rPh>
    <rPh sb="14" eb="17">
      <t>センタクシ</t>
    </rPh>
    <rPh sb="18" eb="19">
      <t>ナカ</t>
    </rPh>
    <rPh sb="25" eb="27">
      <t>センタク</t>
    </rPh>
    <rPh sb="27" eb="29">
      <t>カノウ</t>
    </rPh>
    <phoneticPr fontId="4"/>
  </si>
  <si>
    <t>アテネオ・デ・マニラ大学</t>
    <rPh sb="10" eb="12">
      <t>ダイガク</t>
    </rPh>
    <phoneticPr fontId="4"/>
  </si>
  <si>
    <t>Ateneo</t>
    <phoneticPr fontId="4"/>
  </si>
  <si>
    <t>マラヤ大学</t>
    <rPh sb="3" eb="5">
      <t>ダイガク</t>
    </rPh>
    <phoneticPr fontId="4"/>
  </si>
  <si>
    <t>Malaya</t>
    <phoneticPr fontId="4"/>
  </si>
  <si>
    <t>ロンドン・スクール・オブ・エコノミクス　　【グローバルリーダー育成海外留学制度】</t>
    <rPh sb="31" eb="33">
      <t>イクセイ</t>
    </rPh>
    <rPh sb="33" eb="35">
      <t>カイガイ</t>
    </rPh>
    <rPh sb="35" eb="37">
      <t>リュウガク</t>
    </rPh>
    <rPh sb="37" eb="39">
      <t>セイド</t>
    </rPh>
    <phoneticPr fontId="3"/>
  </si>
  <si>
    <t>LSE</t>
    <phoneticPr fontId="4"/>
  </si>
  <si>
    <t>ハノーファー大学
　Faculty of Economics and Management</t>
    <rPh sb="6" eb="8">
      <t>ダイガク</t>
    </rPh>
    <phoneticPr fontId="4"/>
  </si>
  <si>
    <t>Hannover</t>
    <phoneticPr fontId="4"/>
  </si>
  <si>
    <t>ヘブライ大学</t>
    <rPh sb="4" eb="6">
      <t>ダイガク</t>
    </rPh>
    <phoneticPr fontId="4"/>
  </si>
  <si>
    <t>Hebrew</t>
    <phoneticPr fontId="4"/>
  </si>
  <si>
    <t>IE</t>
    <phoneticPr fontId="4"/>
  </si>
  <si>
    <t>【スペイン語】
DELE B1</t>
  </si>
  <si>
    <t>合格発表(2月下旬)から出願締切日(3/31)までの期間が短いため、予め出願に必要な書類を確認し、出願可能な場合のみ希望すること。</t>
    <phoneticPr fontId="4"/>
  </si>
  <si>
    <t>-</t>
    <phoneticPr fontId="4"/>
  </si>
  <si>
    <t>トゥルーズ第一キャピトル大学
　School of Management
  School of Economics</t>
    <phoneticPr fontId="4"/>
  </si>
  <si>
    <t>メキシコ大学院大学(エル・コレヒオ・デ・メヒコ)</t>
    <rPh sb="4" eb="7">
      <t>ダイガクイン</t>
    </rPh>
    <rPh sb="7" eb="9">
      <t>ダイガク</t>
    </rPh>
    <phoneticPr fontId="4"/>
  </si>
  <si>
    <t>ロンドン大学東洋・アフリカ研究院
　School of Oriental and African Studies</t>
    <rPh sb="4" eb="6">
      <t>ダイガク</t>
    </rPh>
    <rPh sb="6" eb="8">
      <t>トウヨウ</t>
    </rPh>
    <phoneticPr fontId="4"/>
  </si>
  <si>
    <t>ケンブリッジ大学アジア・中東研究学部
　Faculty of Asian and Middle Eastern Studies</t>
    <rPh sb="12" eb="14">
      <t>チュウトウ</t>
    </rPh>
    <rPh sb="14" eb="18">
      <t>ケンキュウガクブ</t>
    </rPh>
    <phoneticPr fontId="4"/>
  </si>
  <si>
    <t>パリ第一大学パルテオン-ソルボンヌ</t>
    <rPh sb="2" eb="3">
      <t>ダイ</t>
    </rPh>
    <rPh sb="4" eb="6">
      <t>ダイガク</t>
    </rPh>
    <phoneticPr fontId="4"/>
  </si>
  <si>
    <t xml:space="preserve"> Faculty of Psychology and Educational Sciences / Faculty of Social Sciencesとの併願可</t>
    <phoneticPr fontId="4"/>
  </si>
  <si>
    <t xml:space="preserve"> Faculty of Arts / Faculty of Social Sciencesとの併願可</t>
    <phoneticPr fontId="4"/>
  </si>
  <si>
    <t xml:space="preserve"> Faculty of Arts / Faculty of Psychology and Educational Sciencesとの併願可</t>
    <phoneticPr fontId="4"/>
  </si>
  <si>
    <t>ヴァージニア大学 
　College of Arts and Sciences / School of Engineering and Applied Science / School of Architecture / Curry School of Education</t>
    <rPh sb="6" eb="8">
      <t>ダイガク</t>
    </rPh>
    <phoneticPr fontId="4"/>
  </si>
  <si>
    <t>ベルリン・フンボルト大学　
　School of Business and Economics</t>
    <phoneticPr fontId="4"/>
  </si>
  <si>
    <t>ソウル大学
 Korean History/Psychology/Statistics/Pharmacy</t>
    <rPh sb="3" eb="5">
      <t>ダイガク</t>
    </rPh>
    <phoneticPr fontId="4"/>
  </si>
  <si>
    <t>国立台北大学　
Department of Chinese Literacy</t>
    <phoneticPr fontId="4"/>
  </si>
  <si>
    <t>マギル大学　
Management, Education</t>
    <phoneticPr fontId="4"/>
  </si>
  <si>
    <t>モナシュ大学</t>
    <phoneticPr fontId="4"/>
  </si>
  <si>
    <t>オーストラリア国立大学 　
　Faculties of Asian Study / Faculty of Arts / Faculty of Economics and Commerce / Faculty of Law</t>
    <phoneticPr fontId="4"/>
  </si>
  <si>
    <t>ロンドン大学ユニバーシティ・カレッジ 
　Arts and Sciences (BASc)</t>
    <rPh sb="4" eb="6">
      <t>ダイガク</t>
    </rPh>
    <phoneticPr fontId="4"/>
  </si>
  <si>
    <t>ブリストル大学
　School of Accounting and Finance /  School of Economics / School of Management</t>
    <phoneticPr fontId="4"/>
  </si>
  <si>
    <t>ケルン大学　
　Faculty of Management, Economics and Social Sciences</t>
    <phoneticPr fontId="4"/>
  </si>
  <si>
    <t>ポワティエ大学 
 The Faculty of Law and Social Sciences</t>
    <phoneticPr fontId="4"/>
  </si>
  <si>
    <t>エセック・ビジネススクール　
 Global BBA Program</t>
    <phoneticPr fontId="4"/>
  </si>
  <si>
    <t>オーフス大学商学・社会科学院
 School of Business and Social Scinences</t>
    <rPh sb="4" eb="6">
      <t>ダイガク</t>
    </rPh>
    <rPh sb="6" eb="8">
      <t>ショウガク</t>
    </rPh>
    <rPh sb="9" eb="11">
      <t>シャカイ</t>
    </rPh>
    <rPh sb="11" eb="14">
      <t>カガクイン</t>
    </rPh>
    <phoneticPr fontId="4"/>
  </si>
  <si>
    <t>アールト大学経営学院
 School of Business (Mikkeli Campus)</t>
    <rPh sb="4" eb="6">
      <t>ダイガク</t>
    </rPh>
    <rPh sb="6" eb="10">
      <t>ケイエイガクイン</t>
    </rPh>
    <phoneticPr fontId="4"/>
  </si>
  <si>
    <t>アールト大学経営学院
 School of Business (Helsinki Campus)</t>
    <rPh sb="6" eb="10">
      <t>ケイエイガクイン</t>
    </rPh>
    <phoneticPr fontId="4"/>
  </si>
  <si>
    <t>エラスムス大学ロッテルダム経済学院
 Erasmus School of Economics</t>
    <rPh sb="5" eb="7">
      <t>ダイガク</t>
    </rPh>
    <rPh sb="13" eb="17">
      <t>ケイザイガクイン</t>
    </rPh>
    <phoneticPr fontId="4"/>
  </si>
  <si>
    <t>マーストリヒト大学人文社会科学院
 Faculty of Arts and Socical Sciences</t>
    <rPh sb="7" eb="9">
      <t>ダイガク</t>
    </rPh>
    <rPh sb="9" eb="13">
      <t>ジンブンシャカイ</t>
    </rPh>
    <rPh sb="13" eb="16">
      <t>カガクイン</t>
    </rPh>
    <phoneticPr fontId="4"/>
  </si>
  <si>
    <t>フローニンゲン大学経済・経営学院
 Faculty of Economics &amp; Business</t>
    <rPh sb="7" eb="9">
      <t>ダイガク</t>
    </rPh>
    <rPh sb="9" eb="11">
      <t>ケイザイ</t>
    </rPh>
    <rPh sb="12" eb="16">
      <t>ケイエイガクイン</t>
    </rPh>
    <phoneticPr fontId="4"/>
  </si>
  <si>
    <t>ゲント大学　　
 Faculty of Economics&amp;Business Administration / Faculty of Arts&amp;Philosophy / Faculty of Psychology&amp; Educational Sciences /Faculty of Political &amp;Social Science</t>
    <rPh sb="3" eb="5">
      <t>ダイガク</t>
    </rPh>
    <phoneticPr fontId="4"/>
  </si>
  <si>
    <t>ルーヴェン・カトリック大学 
 Faculty of Arts</t>
    <phoneticPr fontId="4"/>
  </si>
  <si>
    <t>ルーヴェン・カトリック大学 
 Faculty of Law and Criminology</t>
    <phoneticPr fontId="4"/>
  </si>
  <si>
    <t>ルーヴェン・カトリック大学 
 Faculty of Social Sciences</t>
    <phoneticPr fontId="4"/>
  </si>
  <si>
    <t>ブリュッセル自由大学ソルヴェイ経済・経営学院
 Solvay Brussels School of Economics and Management</t>
    <rPh sb="6" eb="8">
      <t>ジユウ</t>
    </rPh>
    <rPh sb="8" eb="10">
      <t>ダイガク</t>
    </rPh>
    <rPh sb="15" eb="17">
      <t>ケイザイ</t>
    </rPh>
    <rPh sb="18" eb="22">
      <t>ケイエイガクイン</t>
    </rPh>
    <phoneticPr fontId="4"/>
  </si>
  <si>
    <t>ESADEロースクール 
 Law Exchange Program</t>
    <phoneticPr fontId="4"/>
  </si>
  <si>
    <t>ESADEロースクール 
 Global Governance, Economics &amp; Legal Order　Exchange Program</t>
    <phoneticPr fontId="4"/>
  </si>
  <si>
    <t>ローザンヌ大学経済・経営学部
 Faculty of Business and Economics</t>
    <rPh sb="5" eb="7">
      <t>ダイガク</t>
    </rPh>
    <rPh sb="7" eb="9">
      <t>ケイザイ</t>
    </rPh>
    <rPh sb="10" eb="14">
      <t>ケイエイガクブ</t>
    </rPh>
    <phoneticPr fontId="4"/>
  </si>
  <si>
    <t>北京師範大学　
 General Visiting Student</t>
    <rPh sb="0" eb="2">
      <t>ペキン</t>
    </rPh>
    <rPh sb="2" eb="4">
      <t>シハン</t>
    </rPh>
    <rPh sb="4" eb="6">
      <t>ダイガク</t>
    </rPh>
    <phoneticPr fontId="4"/>
  </si>
  <si>
    <t>チュラロンコン大学商学・会計学院　
 Chulalongkorn Business School</t>
    <rPh sb="7" eb="9">
      <t>ダイガク</t>
    </rPh>
    <rPh sb="9" eb="11">
      <t>ショウガク</t>
    </rPh>
    <rPh sb="12" eb="16">
      <t>カイケイガクイン</t>
    </rPh>
    <phoneticPr fontId="4"/>
  </si>
  <si>
    <t>ハーバード大学　【グローバルリーダー育成海外留学制度】</t>
    <rPh sb="5" eb="7">
      <t>ダイガク</t>
    </rPh>
    <rPh sb="18" eb="22">
      <t>イクセイカイガイ</t>
    </rPh>
    <rPh sb="22" eb="26">
      <t>リュウガクセイド</t>
    </rPh>
    <phoneticPr fontId="4"/>
  </si>
  <si>
    <t>ケンブリッジ大学　【グローバルリーダー育成海外留学制度】</t>
    <rPh sb="6" eb="8">
      <t>ダイガク</t>
    </rPh>
    <rPh sb="19" eb="27">
      <t>イクセイカイガイリュウガクセイド</t>
    </rPh>
    <phoneticPr fontId="4"/>
  </si>
  <si>
    <t>オックスフォード大学　【グローバルリーダー育成海外留学制度】</t>
    <rPh sb="8" eb="10">
      <t>ダイガク</t>
    </rPh>
    <rPh sb="21" eb="30">
      <t>イクセイカイガイリュウガクセイド｣</t>
    </rPh>
    <phoneticPr fontId="4"/>
  </si>
  <si>
    <t>Harvard</t>
    <phoneticPr fontId="4"/>
  </si>
  <si>
    <t>Cambrigde</t>
    <phoneticPr fontId="4"/>
  </si>
  <si>
    <t>Oxford</t>
    <phoneticPr fontId="4"/>
  </si>
  <si>
    <t>-</t>
    <phoneticPr fontId="4"/>
  </si>
  <si>
    <t>１セメスターのみ</t>
  </si>
  <si>
    <t>２セメスターのみ</t>
    <phoneticPr fontId="4"/>
  </si>
  <si>
    <t>令和６(2024)年夏出発&lt;第1回&gt;</t>
    <rPh sb="0" eb="1">
      <t>レイ</t>
    </rPh>
    <rPh sb="1" eb="2">
      <t>ワ</t>
    </rPh>
    <rPh sb="10" eb="11">
      <t>ナツ</t>
    </rPh>
    <rPh sb="11" eb="13">
      <t>シュッパツ</t>
    </rPh>
    <rPh sb="14" eb="15">
      <t>ダイ</t>
    </rPh>
    <rPh sb="16" eb="17">
      <t>カイ</t>
    </rPh>
    <phoneticPr fontId="4"/>
  </si>
  <si>
    <t>パドヴァ大学</t>
    <rPh sb="4" eb="6">
      <t>ダイガク</t>
    </rPh>
    <phoneticPr fontId="4"/>
  </si>
  <si>
    <t>SNU_BA</t>
    <phoneticPr fontId="4"/>
  </si>
  <si>
    <t>2024冬出発　募集
あり0、なし1</t>
    <rPh sb="4" eb="5">
      <t>フユ</t>
    </rPh>
    <rPh sb="5" eb="7">
      <t>シュッパツ</t>
    </rPh>
    <rPh sb="8" eb="10">
      <t>ボシュウ</t>
    </rPh>
    <phoneticPr fontId="4"/>
  </si>
  <si>
    <t>ベルリン自由大学</t>
    <rPh sb="4" eb="6">
      <t>ジユウ</t>
    </rPh>
    <rPh sb="6" eb="8">
      <t>ダイガク</t>
    </rPh>
    <phoneticPr fontId="4"/>
  </si>
  <si>
    <t>Free-Berlin</t>
    <phoneticPr fontId="4"/>
  </si>
  <si>
    <t>Padua</t>
    <phoneticPr fontId="4"/>
  </si>
  <si>
    <t>１セメスターのみ</t>
    <phoneticPr fontId="4"/>
  </si>
  <si>
    <t>Global Governance, Economics &amp; Legal Order Exchange Programとの併願可　※出願資格に注意すること。</t>
    <rPh sb="61" eb="63">
      <t>ヘイガン</t>
    </rPh>
    <rPh sb="63" eb="64">
      <t>カ</t>
    </rPh>
    <rPh sb="66" eb="68">
      <t>シュツガン</t>
    </rPh>
    <rPh sb="68" eb="70">
      <t>シカク</t>
    </rPh>
    <rPh sb="71" eb="73">
      <t>チュウイ</t>
    </rPh>
    <phoneticPr fontId="4"/>
  </si>
  <si>
    <t>Law Exchange Programとの併願可
※出願資格に注意すること</t>
    <rPh sb="27" eb="29">
      <t>シュツガン</t>
    </rPh>
    <rPh sb="29" eb="31">
      <t>シカク</t>
    </rPh>
    <rPh sb="32" eb="34">
      <t>チュウイ</t>
    </rPh>
    <phoneticPr fontId="4"/>
  </si>
  <si>
    <t>　【Regular Exchange Students】 との併願可</t>
    <rPh sb="31" eb="33">
      <t>ヘイガン</t>
    </rPh>
    <rPh sb="33" eb="34">
      <t>カ</t>
    </rPh>
    <phoneticPr fontId="4"/>
  </si>
  <si>
    <t>マギル大学Management, Educationとの併願不可</t>
    <rPh sb="3" eb="5">
      <t>ダイガク</t>
    </rPh>
    <rPh sb="28" eb="30">
      <t>ヘイガン</t>
    </rPh>
    <rPh sb="30" eb="32">
      <t>フカ</t>
    </rPh>
    <phoneticPr fontId="4"/>
  </si>
  <si>
    <t>マギル大学との併願不可</t>
    <rPh sb="3" eb="5">
      <t>ダイガク</t>
    </rPh>
    <rPh sb="7" eb="9">
      <t>ヘイガン</t>
    </rPh>
    <rPh sb="9" eb="11">
      <t>フカ</t>
    </rPh>
    <phoneticPr fontId="4"/>
  </si>
  <si>
    <t>ソウル大学
 College of Business Administration</t>
    <rPh sb="3" eb="5">
      <t>ダイガク</t>
    </rPh>
    <phoneticPr fontId="4"/>
  </si>
  <si>
    <t>外務省の危険情報レベルが１に下がらなければ、留学中止（延期・変更等不可）</t>
    <rPh sb="0" eb="3">
      <t>ガイムショウ</t>
    </rPh>
    <rPh sb="4" eb="8">
      <t>キケンジョウホウ</t>
    </rPh>
    <rPh sb="14" eb="15">
      <t>サ</t>
    </rPh>
    <rPh sb="22" eb="26">
      <t>リュウガクチュウシ</t>
    </rPh>
    <rPh sb="27" eb="29">
      <t>エンキ</t>
    </rPh>
    <rPh sb="30" eb="33">
      <t>ヘンコウトウ</t>
    </rPh>
    <rPh sb="33" eb="35">
      <t>フカ</t>
    </rPh>
    <phoneticPr fontId="4"/>
  </si>
  <si>
    <t>語学要件の異なる2つのソウル大学の選択肢の中から1つのみ選択可能</t>
    <rPh sb="0" eb="2">
      <t>ゴガク</t>
    </rPh>
    <rPh sb="2" eb="4">
      <t>ヨウケン</t>
    </rPh>
    <rPh sb="5" eb="6">
      <t>コト</t>
    </rPh>
    <rPh sb="14" eb="16">
      <t>ダイガク</t>
    </rPh>
    <rPh sb="17" eb="20">
      <t>センタクシ</t>
    </rPh>
    <rPh sb="21" eb="22">
      <t>ナカ</t>
    </rPh>
    <rPh sb="28" eb="30">
      <t>センタク</t>
    </rPh>
    <rPh sb="30" eb="32">
      <t>カノウ</t>
    </rPh>
    <phoneticPr fontId="4"/>
  </si>
  <si>
    <t>International Social &amp; Political Studies (ISPS)との併願可</t>
    <rPh sb="49" eb="51">
      <t>ヘイガン</t>
    </rPh>
    <rPh sb="51" eb="52">
      <t>カ</t>
    </rPh>
    <phoneticPr fontId="4"/>
  </si>
  <si>
    <t>ルートヴィッヒ・マクシミリアン大学ミュンヘン</t>
    <phoneticPr fontId="4"/>
  </si>
  <si>
    <t>内定発表(12月下旬)から出願締切日(2/1)までの期間が短いため、予め出願に必要な書類を確認し、出願可能な場合のみ希望すること。</t>
    <rPh sb="0" eb="2">
      <t>ナイテイ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</si>
</sst>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"/>
    <numFmt numFmtId="177" formatCode="yyyy&quot;年&quot;m&quot;月&quot;;@"/>
    <numFmt numFmtId="178" formatCode="0.0_);[Red]\(0.0\)"/>
    <numFmt numFmtId="179" formatCode="0.0_ "/>
    <numFmt numFmtId="180" formatCode="0_);[Red]\(0\)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"/>
      <name val="ＭＳ Ｐゴシック"/>
      <family val="2"/>
      <scheme val="minor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color theme="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DE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3">
    <xf numFmtId="0" fontId="0" fillId="0" borderId="0"/>
    <xf numFmtId="0" fontId="2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center" wrapText="1"/>
    </xf>
    <xf numFmtId="0" fontId="9" fillId="0" borderId="0" xfId="0" applyFont="1"/>
    <xf numFmtId="0" fontId="10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78" fontId="10" fillId="2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180" fontId="13" fillId="3" borderId="4" xfId="0" applyNumberFormat="1" applyFont="1" applyFill="1" applyBorder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 wrapText="1"/>
    </xf>
    <xf numFmtId="178" fontId="6" fillId="2" borderId="4" xfId="0" applyNumberFormat="1" applyFont="1" applyFill="1" applyBorder="1" applyAlignment="1">
      <alignment horizontal="center" vertical="center"/>
    </xf>
    <xf numFmtId="177" fontId="11" fillId="2" borderId="4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6" fillId="0" borderId="4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/>
      <protection locked="0"/>
    </xf>
    <xf numFmtId="179" fontId="5" fillId="0" borderId="1" xfId="0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1" fillId="5" borderId="4" xfId="0" applyFont="1" applyFill="1" applyBorder="1" applyAlignment="1" applyProtection="1">
      <alignment horizontal="center" vertical="center" wrapText="1"/>
      <protection locked="0"/>
    </xf>
    <xf numFmtId="20" fontId="6" fillId="0" borderId="4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/>
    </xf>
  </cellXfs>
  <cellStyles count="3">
    <cellStyle name="通貨 2" xfId="2" xr:uid="{29BA5540-68F1-45C3-B44D-3D04AE2321DD}"/>
    <cellStyle name="標準" xfId="0" builtinId="0"/>
    <cellStyle name="標準 2" xfId="1" xr:uid="{0A97B870-7147-4D4D-81A6-32D934F2D46C}"/>
  </cellStyles>
  <dxfs count="1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border>
        <left style="thin">
          <color theme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alignment horizontal="left" vertical="center" textRotation="0" wrapText="1" indent="0" justifyLastLine="0" shrinkToFit="0" readingOrder="0"/>
      <border>
        <left style="thin">
          <color theme="9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176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scheme val="none"/>
      </font>
      <alignment horizontal="general" vertical="bottom" textRotation="0" wrapText="1" indent="0" justifyLastLine="0" shrinkToFit="0" readingOrder="0"/>
    </dxf>
    <dxf>
      <font>
        <strike val="0"/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1"/>
      </font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7:J17" totalsRowShown="0" headerRowDxfId="14" dataDxfId="13">
  <autoFilter ref="A7:J17" xr:uid="{1881CA38-73D6-4735-9B4A-CCA204A40ACD}"/>
  <tableColumns count="10">
    <tableColumn id="1" xr3:uid="{00000000-0010-0000-0000-000001000000}" name="希望_x000a_順位" dataDxfId="12"/>
    <tableColumn id="2" xr3:uid="{00000000-0010-0000-0000-000002000000}" name="派遣先大学" dataDxfId="11"/>
    <tableColumn id="3" xr3:uid="{00000000-0010-0000-0000-000003000000}" name="セメスター_x000a_数" dataDxfId="10"/>
    <tableColumn id="4" xr3:uid="{00000000-0010-0000-0000-000004000000}" name="出発_x000a_時期" dataDxfId="9"/>
    <tableColumn id="5" xr3:uid="{00000000-0010-0000-0000-000005000000}" name="(自動)_x000a_TOEFL_x000a_要件" dataDxfId="8">
      <calculatedColumnFormula>IFERROR(VLOOKUP(テーブル2[[#This Row],[派遣先大学]],別表!$B$2:$F$122,3,FALSE),"")</calculatedColumnFormula>
    </tableColumn>
    <tableColumn id="6" xr3:uid="{00000000-0010-0000-0000-000006000000}" name="(自動)_x000a_IELTS_x000a_要件" dataDxfId="7">
      <calculatedColumnFormula>IFERROR(VLOOKUP(テーブル2[[#This Row],[派遣先大学]],別表!$B$2:$F$122,4,FALSE),"")</calculatedColumnFormula>
    </tableColumn>
    <tableColumn id="7" xr3:uid="{00000000-0010-0000-0000-000007000000}" name="(自動)_x000a_その他語学要件" dataDxfId="6">
      <calculatedColumnFormula>IFERROR(VLOOKUP(テーブル2[[#This Row],[派遣先大学]],別表!$B$2:$F$122,5,FALSE),"")</calculatedColumnFormula>
    </tableColumn>
    <tableColumn id="10" xr3:uid="{AD1DF4AC-0507-4E1A-B02D-11ED140E76F3}" name="学内申請時の注意事項" dataDxfId="5">
      <calculatedColumnFormula>IFERROR(VLOOKUP(テーブル2[[#This Row],[派遣先大学]],別表!$B$2:$G$122,6,FALSE),"")</calculatedColumnFormula>
    </tableColumn>
    <tableColumn id="8" xr3:uid="{00000000-0010-0000-0000-000008000000}" name="UniCode" dataDxfId="4">
      <calculatedColumnFormula>IFERROR(VLOOKUP(テーブル2[[#This Row],[派遣先大学]],別表!$B$2:$F$96,2,FALSE),"")</calculatedColumnFormula>
    </tableColumn>
    <tableColumn id="9" xr3:uid="{00000000-0010-0000-0000-000009000000}" name="Data" dataDxfId="3">
      <calculatedColumnFormula>IF(テーブル2[[#This Row],[セメスター
数]]="","#",テーブル2[[#This Row],[セメスター
数]])&amp;IF(テーブル2[[#This Row],[出発
時期]]="夏","s",IF(テーブル2[[#This Row],[出発
時期]]="冬","w","#"))&amp;テーブル2[[#This Row],[UniCode]]</calculatedColumnFormula>
    </tableColumn>
  </tableColumns>
  <tableStyleInfo name="TableStyleLight14" showFirstColumn="0" showLastColumn="0" showRowStripes="1" showColumnStripes="1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7"/>
  <sheetViews>
    <sheetView tabSelected="1" zoomScale="80" zoomScaleNormal="80" zoomScaleSheetLayoutView="85" zoomScalePageLayoutView="85" workbookViewId="0">
      <selection activeCell="B4" sqref="B4"/>
    </sheetView>
  </sheetViews>
  <sheetFormatPr defaultRowHeight="15.75" x14ac:dyDescent="0.25"/>
  <cols>
    <col min="1" max="1" width="9.875" style="2" customWidth="1"/>
    <col min="2" max="2" width="68.25" style="2" customWidth="1"/>
    <col min="3" max="3" width="9.375" style="2" customWidth="1"/>
    <col min="4" max="4" width="9.5" style="2" bestFit="1" customWidth="1"/>
    <col min="5" max="5" width="12.5" style="2" customWidth="1"/>
    <col min="6" max="6" width="12.375" style="2" customWidth="1"/>
    <col min="7" max="7" width="32.625" style="2" customWidth="1"/>
    <col min="8" max="8" width="53.125" style="35" bestFit="1" customWidth="1"/>
    <col min="9" max="9" width="12.625" style="2" hidden="1" customWidth="1"/>
    <col min="10" max="10" width="15" style="2" hidden="1" customWidth="1"/>
    <col min="11" max="16384" width="9" style="2"/>
  </cols>
  <sheetData>
    <row r="1" spans="1:10" x14ac:dyDescent="0.25">
      <c r="G1" s="35" t="s">
        <v>315</v>
      </c>
    </row>
    <row r="2" spans="1:10" ht="21" x14ac:dyDescent="0.3">
      <c r="A2" s="63" t="s">
        <v>15</v>
      </c>
      <c r="B2" s="63"/>
      <c r="C2" s="63"/>
      <c r="D2" s="63"/>
      <c r="E2" s="63"/>
      <c r="F2" s="63"/>
      <c r="G2" s="63"/>
      <c r="H2" s="36"/>
    </row>
    <row r="4" spans="1:10" ht="21" customHeight="1" x14ac:dyDescent="0.25">
      <c r="A4" s="4" t="s">
        <v>20</v>
      </c>
      <c r="B4" s="47"/>
      <c r="E4" s="5" t="s">
        <v>17</v>
      </c>
      <c r="F4" s="5" t="s">
        <v>18</v>
      </c>
      <c r="G4" s="37" t="s">
        <v>19</v>
      </c>
    </row>
    <row r="5" spans="1:10" ht="21" customHeight="1" x14ac:dyDescent="0.25">
      <c r="A5" s="4" t="s">
        <v>21</v>
      </c>
      <c r="B5" s="47"/>
      <c r="D5" s="6" t="s">
        <v>16</v>
      </c>
      <c r="E5" s="47"/>
      <c r="F5" s="48"/>
      <c r="G5" s="49"/>
    </row>
    <row r="7" spans="1:10" ht="54" customHeight="1" x14ac:dyDescent="0.25">
      <c r="A7" s="3" t="s">
        <v>24</v>
      </c>
      <c r="B7" s="3" t="s">
        <v>0</v>
      </c>
      <c r="C7" s="7" t="s">
        <v>11</v>
      </c>
      <c r="D7" s="7" t="s">
        <v>10</v>
      </c>
      <c r="E7" s="7" t="s">
        <v>12</v>
      </c>
      <c r="F7" s="7" t="s">
        <v>13</v>
      </c>
      <c r="G7" s="7" t="s">
        <v>14</v>
      </c>
      <c r="H7" s="38" t="s">
        <v>233</v>
      </c>
      <c r="I7" s="3" t="s">
        <v>8</v>
      </c>
      <c r="J7" s="3" t="s">
        <v>9</v>
      </c>
    </row>
    <row r="8" spans="1:10" ht="45.75" customHeight="1" x14ac:dyDescent="0.25">
      <c r="A8" s="40">
        <v>1</v>
      </c>
      <c r="B8" s="44"/>
      <c r="C8" s="41"/>
      <c r="D8" s="41"/>
      <c r="E8" s="42" t="str">
        <f>IFERROR(VLOOKUP(テーブル2[[#This Row],[派遣先大学]],別表!$B$2:$F$122,3,FALSE),"")</f>
        <v/>
      </c>
      <c r="F8" s="43" t="str">
        <f>IFERROR(VLOOKUP(テーブル2[[#This Row],[派遣先大学]],別表!$B$2:$F$122,4,FALSE),"")</f>
        <v/>
      </c>
      <c r="G8" s="46" t="str">
        <f>IFERROR(VLOOKUP(テーブル2[[#This Row],[派遣先大学]],別表!$B$2:$F$122,5,FALSE),"")</f>
        <v/>
      </c>
      <c r="H8" s="45" t="str">
        <f>IFERROR(VLOOKUP(テーブル2[[#This Row],[派遣先大学]],別表!$B$2:$G$122,6,FALSE),"")</f>
        <v/>
      </c>
      <c r="I8" s="2" t="str">
        <f>IFERROR(VLOOKUP(テーブル2[[#This Row],[派遣先大学]],別表!$B$2:$F$96,2,FALSE),"")</f>
        <v/>
      </c>
      <c r="J8" s="2" t="str">
        <f>IF(テーブル2[[#This Row],[セメスター
数]]="","#",テーブル2[[#This Row],[セメスター
数]])&amp;IF(テーブル2[[#This Row],[出発
時期]]="夏","s",IF(テーブル2[[#This Row],[出発
時期]]="冬","w","#"))&amp;テーブル2[[#This Row],[UniCode]]</f>
        <v>##</v>
      </c>
    </row>
    <row r="9" spans="1:10" ht="45.75" customHeight="1" x14ac:dyDescent="0.25">
      <c r="A9" s="50">
        <v>2</v>
      </c>
      <c r="B9" s="51"/>
      <c r="C9" s="52"/>
      <c r="D9" s="52"/>
      <c r="E9" s="42" t="str">
        <f>IFERROR(VLOOKUP(テーブル2[[#This Row],[派遣先大学]],別表!$B$2:$F$122,3,FALSE),"")</f>
        <v/>
      </c>
      <c r="F9" s="43" t="str">
        <f>IFERROR(VLOOKUP(テーブル2[[#This Row],[派遣先大学]],別表!$B$2:$F$122,4,FALSE),"")</f>
        <v/>
      </c>
      <c r="G9" s="46" t="str">
        <f>IFERROR(VLOOKUP(テーブル2[[#This Row],[派遣先大学]],別表!$B$2:$F$122,5,FALSE),"")</f>
        <v/>
      </c>
      <c r="H9" s="45" t="str">
        <f>IFERROR(VLOOKUP(テーブル2[[#This Row],[派遣先大学]],別表!$B$2:$G$122,6,FALSE),"")</f>
        <v/>
      </c>
      <c r="I9" s="2" t="str">
        <f>IFERROR(VLOOKUP(テーブル2[[#This Row],[派遣先大学]],別表!$B$2:$F$96,2,FALSE),"")</f>
        <v/>
      </c>
      <c r="J9" s="2" t="str">
        <f>IF(テーブル2[[#This Row],[セメスター
数]]="","#",テーブル2[[#This Row],[セメスター
数]])&amp;IF(テーブル2[[#This Row],[出発
時期]]="夏","s",IF(テーブル2[[#This Row],[出発
時期]]="冬","w","#"))&amp;テーブル2[[#This Row],[UniCode]]</f>
        <v>##</v>
      </c>
    </row>
    <row r="10" spans="1:10" ht="45.75" customHeight="1" x14ac:dyDescent="0.25">
      <c r="A10" s="50">
        <v>3</v>
      </c>
      <c r="B10" s="51"/>
      <c r="C10" s="52"/>
      <c r="D10" s="52"/>
      <c r="E10" s="42" t="str">
        <f>IFERROR(VLOOKUP(テーブル2[[#This Row],[派遣先大学]],別表!$B$2:$F$122,3,FALSE),"")</f>
        <v/>
      </c>
      <c r="F10" s="43" t="str">
        <f>IFERROR(VLOOKUP(テーブル2[[#This Row],[派遣先大学]],別表!$B$2:$F$122,4,FALSE),"")</f>
        <v/>
      </c>
      <c r="G10" s="46" t="str">
        <f>IFERROR(VLOOKUP(テーブル2[[#This Row],[派遣先大学]],別表!$B$2:$F$122,5,FALSE),"")</f>
        <v/>
      </c>
      <c r="H10" s="45" t="str">
        <f>IFERROR(VLOOKUP(テーブル2[[#This Row],[派遣先大学]],別表!$B$2:$G$122,6,FALSE),"")</f>
        <v/>
      </c>
      <c r="I10" s="2" t="str">
        <f>IFERROR(VLOOKUP(テーブル2[[#This Row],[派遣先大学]],別表!$B$2:$F$96,2,FALSE),"")</f>
        <v/>
      </c>
      <c r="J10" s="2" t="str">
        <f>IF(テーブル2[[#This Row],[セメスター
数]]="","#",テーブル2[[#This Row],[セメスター
数]])&amp;IF(テーブル2[[#This Row],[出発
時期]]="夏","s",IF(テーブル2[[#This Row],[出発
時期]]="冬","w","#"))&amp;テーブル2[[#This Row],[UniCode]]</f>
        <v>##</v>
      </c>
    </row>
    <row r="11" spans="1:10" ht="45.75" customHeight="1" x14ac:dyDescent="0.25">
      <c r="A11" s="50">
        <v>4</v>
      </c>
      <c r="B11" s="51"/>
      <c r="C11" s="52"/>
      <c r="D11" s="52"/>
      <c r="E11" s="42" t="str">
        <f>IFERROR(VLOOKUP(テーブル2[[#This Row],[派遣先大学]],別表!$B$2:$F$122,3,FALSE),"")</f>
        <v/>
      </c>
      <c r="F11" s="43" t="str">
        <f>IFERROR(VLOOKUP(テーブル2[[#This Row],[派遣先大学]],別表!$B$2:$F$122,4,FALSE),"")</f>
        <v/>
      </c>
      <c r="G11" s="46" t="str">
        <f>IFERROR(VLOOKUP(テーブル2[[#This Row],[派遣先大学]],別表!$B$2:$F$122,5,FALSE),"")</f>
        <v/>
      </c>
      <c r="H11" s="45" t="str">
        <f>IFERROR(VLOOKUP(テーブル2[[#This Row],[派遣先大学]],別表!$B$2:$G$122,6,FALSE),"")</f>
        <v/>
      </c>
      <c r="I11" s="2" t="str">
        <f>IFERROR(VLOOKUP(テーブル2[[#This Row],[派遣先大学]],別表!$B$2:$F$96,2,FALSE),"")</f>
        <v/>
      </c>
      <c r="J11" s="2" t="str">
        <f>IF(テーブル2[[#This Row],[セメスター
数]]="","#",テーブル2[[#This Row],[セメスター
数]])&amp;IF(テーブル2[[#This Row],[出発
時期]]="夏","s",IF(テーブル2[[#This Row],[出発
時期]]="冬","w","#"))&amp;テーブル2[[#This Row],[UniCode]]</f>
        <v>##</v>
      </c>
    </row>
    <row r="12" spans="1:10" ht="45.75" customHeight="1" x14ac:dyDescent="0.25">
      <c r="A12" s="50">
        <v>5</v>
      </c>
      <c r="B12" s="51"/>
      <c r="C12" s="52"/>
      <c r="D12" s="52"/>
      <c r="E12" s="42" t="str">
        <f>IFERROR(VLOOKUP(テーブル2[[#This Row],[派遣先大学]],別表!$B$2:$F$122,3,FALSE),"")</f>
        <v/>
      </c>
      <c r="F12" s="43" t="str">
        <f>IFERROR(VLOOKUP(テーブル2[[#This Row],[派遣先大学]],別表!$B$2:$F$122,4,FALSE),"")</f>
        <v/>
      </c>
      <c r="G12" s="46" t="str">
        <f>IFERROR(VLOOKUP(テーブル2[[#This Row],[派遣先大学]],別表!$B$2:$F$122,5,FALSE),"")</f>
        <v/>
      </c>
      <c r="H12" s="45" t="str">
        <f>IFERROR(VLOOKUP(テーブル2[[#This Row],[派遣先大学]],別表!$B$2:$G$122,6,FALSE),"")</f>
        <v/>
      </c>
      <c r="I12" s="2" t="str">
        <f>IFERROR(VLOOKUP(テーブル2[[#This Row],[派遣先大学]],別表!$B$2:$F$96,2,FALSE),"")</f>
        <v/>
      </c>
      <c r="J12" s="2" t="str">
        <f>IF(テーブル2[[#This Row],[セメスター
数]]="","#",テーブル2[[#This Row],[セメスター
数]])&amp;IF(テーブル2[[#This Row],[出発
時期]]="夏","s",IF(テーブル2[[#This Row],[出発
時期]]="冬","w","#"))&amp;テーブル2[[#This Row],[UniCode]]</f>
        <v>##</v>
      </c>
    </row>
    <row r="13" spans="1:10" ht="45.75" customHeight="1" x14ac:dyDescent="0.25">
      <c r="A13" s="50">
        <v>6</v>
      </c>
      <c r="B13" s="51"/>
      <c r="C13" s="52"/>
      <c r="D13" s="52"/>
      <c r="E13" s="42" t="str">
        <f>IFERROR(VLOOKUP(テーブル2[[#This Row],[派遣先大学]],別表!$B$2:$F$122,3,FALSE),"")</f>
        <v/>
      </c>
      <c r="F13" s="43" t="str">
        <f>IFERROR(VLOOKUP(テーブル2[[#This Row],[派遣先大学]],別表!$B$2:$F$122,4,FALSE),"")</f>
        <v/>
      </c>
      <c r="G13" s="46" t="str">
        <f>IFERROR(VLOOKUP(テーブル2[[#This Row],[派遣先大学]],別表!$B$2:$F$122,5,FALSE),"")</f>
        <v/>
      </c>
      <c r="H13" s="45" t="str">
        <f>IFERROR(VLOOKUP(テーブル2[[#This Row],[派遣先大学]],別表!$B$2:$G$122,6,FALSE),"")</f>
        <v/>
      </c>
      <c r="I13" s="2" t="str">
        <f>IFERROR(VLOOKUP(テーブル2[[#This Row],[派遣先大学]],別表!$B$2:$F$96,2,FALSE),"")</f>
        <v/>
      </c>
      <c r="J13" s="2" t="str">
        <f>IF(テーブル2[[#This Row],[セメスター
数]]="","#",テーブル2[[#This Row],[セメスター
数]])&amp;IF(テーブル2[[#This Row],[出発
時期]]="夏","s",IF(テーブル2[[#This Row],[出発
時期]]="冬","w","#"))&amp;テーブル2[[#This Row],[UniCode]]</f>
        <v>##</v>
      </c>
    </row>
    <row r="14" spans="1:10" ht="45.75" customHeight="1" x14ac:dyDescent="0.25">
      <c r="A14" s="50">
        <v>7</v>
      </c>
      <c r="B14" s="51"/>
      <c r="C14" s="52"/>
      <c r="D14" s="52"/>
      <c r="E14" s="42" t="str">
        <f>IFERROR(VLOOKUP(テーブル2[[#This Row],[派遣先大学]],別表!$B$2:$F$122,3,FALSE),"")</f>
        <v/>
      </c>
      <c r="F14" s="43" t="str">
        <f>IFERROR(VLOOKUP(テーブル2[[#This Row],[派遣先大学]],別表!$B$2:$F$122,4,FALSE),"")</f>
        <v/>
      </c>
      <c r="G14" s="46" t="str">
        <f>IFERROR(VLOOKUP(テーブル2[[#This Row],[派遣先大学]],別表!$B$2:$F$122,5,FALSE),"")</f>
        <v/>
      </c>
      <c r="H14" s="45" t="str">
        <f>IFERROR(VLOOKUP(テーブル2[[#This Row],[派遣先大学]],別表!$B$2:$G$122,6,FALSE),"")</f>
        <v/>
      </c>
      <c r="I14" s="2" t="str">
        <f>IFERROR(VLOOKUP(テーブル2[[#This Row],[派遣先大学]],別表!$B$2:$F$96,2,FALSE),"")</f>
        <v/>
      </c>
      <c r="J14" s="2" t="str">
        <f>IF(テーブル2[[#This Row],[セメスター
数]]="","#",テーブル2[[#This Row],[セメスター
数]])&amp;IF(テーブル2[[#This Row],[出発
時期]]="夏","s",IF(テーブル2[[#This Row],[出発
時期]]="冬","w","#"))&amp;テーブル2[[#This Row],[UniCode]]</f>
        <v>##</v>
      </c>
    </row>
    <row r="15" spans="1:10" ht="45.75" customHeight="1" x14ac:dyDescent="0.25">
      <c r="A15" s="50">
        <v>8</v>
      </c>
      <c r="B15" s="51"/>
      <c r="C15" s="52"/>
      <c r="D15" s="52"/>
      <c r="E15" s="42" t="str">
        <f>IFERROR(VLOOKUP(テーブル2[[#This Row],[派遣先大学]],別表!$B$2:$F$122,3,FALSE),"")</f>
        <v/>
      </c>
      <c r="F15" s="43" t="str">
        <f>IFERROR(VLOOKUP(テーブル2[[#This Row],[派遣先大学]],別表!$B$2:$F$122,4,FALSE),"")</f>
        <v/>
      </c>
      <c r="G15" s="46" t="str">
        <f>IFERROR(VLOOKUP(テーブル2[[#This Row],[派遣先大学]],別表!$B$2:$F$122,5,FALSE),"")</f>
        <v/>
      </c>
      <c r="H15" s="45" t="str">
        <f>IFERROR(VLOOKUP(テーブル2[[#This Row],[派遣先大学]],別表!$B$2:$G$122,6,FALSE),"")</f>
        <v/>
      </c>
      <c r="I15" s="2" t="str">
        <f>IFERROR(VLOOKUP(テーブル2[[#This Row],[派遣先大学]],別表!$B$2:$F$96,2,FALSE),"")</f>
        <v/>
      </c>
      <c r="J15" s="2" t="str">
        <f>IF(テーブル2[[#This Row],[セメスター
数]]="","#",テーブル2[[#This Row],[セメスター
数]])&amp;IF(テーブル2[[#This Row],[出発
時期]]="夏","s",IF(テーブル2[[#This Row],[出発
時期]]="冬","w","#"))&amp;テーブル2[[#This Row],[UniCode]]</f>
        <v>##</v>
      </c>
    </row>
    <row r="16" spans="1:10" ht="45.75" customHeight="1" x14ac:dyDescent="0.25">
      <c r="A16" s="50">
        <v>9</v>
      </c>
      <c r="B16" s="51"/>
      <c r="C16" s="52"/>
      <c r="D16" s="52"/>
      <c r="E16" s="42" t="str">
        <f>IFERROR(VLOOKUP(テーブル2[[#This Row],[派遣先大学]],別表!$B$2:$F$122,3,FALSE),"")</f>
        <v/>
      </c>
      <c r="F16" s="43" t="str">
        <f>IFERROR(VLOOKUP(テーブル2[[#This Row],[派遣先大学]],別表!$B$2:$F$122,4,FALSE),"")</f>
        <v/>
      </c>
      <c r="G16" s="46" t="str">
        <f>IFERROR(VLOOKUP(テーブル2[[#This Row],[派遣先大学]],別表!$B$2:$F$122,5,FALSE),"")</f>
        <v/>
      </c>
      <c r="H16" s="45" t="str">
        <f>IFERROR(VLOOKUP(テーブル2[[#This Row],[派遣先大学]],別表!$B$2:$G$122,6,FALSE),"")</f>
        <v/>
      </c>
      <c r="I16" s="2" t="str">
        <f>IFERROR(VLOOKUP(テーブル2[[#This Row],[派遣先大学]],別表!$B$2:$F$96,2,FALSE),"")</f>
        <v/>
      </c>
      <c r="J16" s="2" t="str">
        <f>IF(テーブル2[[#This Row],[セメスター
数]]="","#",テーブル2[[#This Row],[セメスター
数]])&amp;IF(テーブル2[[#This Row],[出発
時期]]="夏","s",IF(テーブル2[[#This Row],[出発
時期]]="冬","w","#"))&amp;テーブル2[[#This Row],[UniCode]]</f>
        <v>##</v>
      </c>
    </row>
    <row r="17" spans="1:10" ht="45.75" customHeight="1" x14ac:dyDescent="0.25">
      <c r="A17" s="50">
        <v>10</v>
      </c>
      <c r="B17" s="51"/>
      <c r="C17" s="52"/>
      <c r="D17" s="52"/>
      <c r="E17" s="42" t="str">
        <f>IFERROR(VLOOKUP(テーブル2[[#This Row],[派遣先大学]],別表!$B$2:$F$122,3,FALSE),"")</f>
        <v/>
      </c>
      <c r="F17" s="43" t="str">
        <f>IFERROR(VLOOKUP(テーブル2[[#This Row],[派遣先大学]],別表!$B$2:$F$122,4,FALSE),"")</f>
        <v/>
      </c>
      <c r="G17" s="46" t="str">
        <f>IFERROR(VLOOKUP(テーブル2[[#This Row],[派遣先大学]],別表!$B$2:$F$122,5,FALSE),"")</f>
        <v/>
      </c>
      <c r="H17" s="45" t="str">
        <f>IFERROR(VLOOKUP(テーブル2[[#This Row],[派遣先大学]],別表!$B$2:$G$122,6,FALSE),"")</f>
        <v/>
      </c>
      <c r="I17" s="2" t="str">
        <f>IFERROR(VLOOKUP(テーブル2[[#This Row],[派遣先大学]],別表!$B$2:$F$96,2,FALSE),"")</f>
        <v/>
      </c>
      <c r="J17" s="2" t="str">
        <f>IF(テーブル2[[#This Row],[セメスター
数]]="","#",テーブル2[[#This Row],[セメスター
数]])&amp;IF(テーブル2[[#This Row],[出発
時期]]="夏","s",IF(テーブル2[[#This Row],[出発
時期]]="冬","w","#"))&amp;テーブル2[[#This Row],[UniCode]]</f>
        <v>##</v>
      </c>
    </row>
  </sheetData>
  <sheetProtection algorithmName="SHA-512" hashValue="/blqc5xsvTevUxxbX1ZNotcO19PZRJ4BLSYShZGudejr6+UPkOl8snBATjZMTNheReS1Gt0N0hUbLROfbWUKDQ==" saltValue="tA5mZ97Lpvx9LeqkfZai6Q==" spinCount="100000" sheet="1" selectLockedCells="1"/>
  <mergeCells count="1">
    <mergeCell ref="A2:G2"/>
  </mergeCells>
  <phoneticPr fontId="4"/>
  <conditionalFormatting sqref="E8:F17">
    <cfRule type="containsBlanks" dxfId="18" priority="9">
      <formula>LEN(TRIM(E8))=0</formula>
    </cfRule>
  </conditionalFormatting>
  <conditionalFormatting sqref="F8:F17">
    <cfRule type="cellIs" dxfId="17" priority="11" operator="greaterThan">
      <formula>$F$5</formula>
    </cfRule>
  </conditionalFormatting>
  <conditionalFormatting sqref="E8:E17">
    <cfRule type="cellIs" dxfId="16" priority="15" operator="greaterThan">
      <formula>$E$5</formula>
    </cfRule>
  </conditionalFormatting>
  <dataValidations xWindow="304" yWindow="699" count="5">
    <dataValidation type="textLength" operator="equal" allowBlank="1" showInputMessage="1" showErrorMessage="1" error="8桁全て入力してください" prompt="学生番号は8桁（数字7桁・アルファベット1文字)_x000a_全て入力してください" sqref="B4" xr:uid="{EF087FB9-87EF-4A1E-AD97-AC09FA881028}">
      <formula1>8</formula1>
    </dataValidation>
    <dataValidation allowBlank="1" showInputMessage="1" showErrorMessage="1" prompt="スコアを入力すると、派遣先大学の語学要件を満たしているかどうか、簡易チェックができます。" sqref="E5:F5" xr:uid="{FE5AE4A9-693E-4822-B708-2F7B8AB2E25B}"/>
    <dataValidation type="list" allowBlank="1" showInputMessage="1" showErrorMessage="1" prompt="希望する派遣期間を選択してください。1セメスターは1学期間、2セメスターは1年間です。派遣先大学によっては、派遣期間に制限がありますので、別表1及び派遣先大学のウェブサイトを確認してください。" sqref="C8:C17" xr:uid="{57F2826A-3BBA-4770-9BB3-9C0B1F19F662}">
      <formula1>"1,2"</formula1>
    </dataValidation>
    <dataValidation allowBlank="1" showInputMessage="1" showErrorMessage="1" prompt="英語以外の語学試験については、簡易チェックはできません。" sqref="G5" xr:uid="{7A2CCD7F-A0D3-4900-9D63-8C456473AE43}"/>
    <dataValidation type="list" allowBlank="1" showInputMessage="1" showErrorMessage="1" prompt="派遣留学制度では出発時期は夏のみとなります。グローバルリーダー育成海外留学制度では出発時期は派遣先大学によって異なります。夏は7月から10月、冬は1月から4月に始まる学期です。派遣先大学によっては、出発時期に制限がありますので、別表1及び派遣先大学のウェブサイトを確認してください。" sqref="D8:D17" xr:uid="{DA8CFFEC-C50F-4FDF-8A1C-F6A65EAE4797}">
      <formula1>"夏, 冬"</formula1>
    </dataValidation>
  </dataValidations>
  <pageMargins left="0.31496062992125984" right="0.16" top="0.32" bottom="0.38" header="0.18" footer="0.16"/>
  <pageSetup paperSize="9" scale="94" fitToHeight="0" orientation="landscape" r:id="rId1"/>
  <headerFooter>
    <oddHeader xml:space="preserve">&amp;R&amp;"Meiryo UI,標準"&amp;12 </oddHeader>
    <oddFooter>&amp;P / &amp;N ページ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E239C302-D457-4E1C-8C1B-C770C9B4259B}">
            <xm:f>NOT(ISERROR(SEARCH("-",E8)))</xm:f>
            <xm:f>"-"</xm:f>
            <x14:dxf>
              <font>
                <strike val="0"/>
                <color theme="1"/>
              </font>
              <fill>
                <patternFill>
                  <bgColor theme="0"/>
                </patternFill>
              </fill>
            </x14:dxf>
          </x14:cfRule>
          <xm:sqref>E8:F17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304" yWindow="699" count="1">
        <x14:dataValidation type="list" allowBlank="1" showInputMessage="1" showErrorMessage="1" prompt="希望する派遣先大学を選択してください。大学名のみが記載されている場合でも、受入部局に制限がある場合がありますので、詳細は別表を確認してください。" xr:uid="{C2BD5FC0-20F7-4ADC-B19C-7D3AA3959500}">
          <x14:formula1>
            <xm:f>別表!$B$2:$B$96</xm:f>
          </x14:formula1>
          <xm:sqref>B8:B17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E24"/>
  <sheetViews>
    <sheetView workbookViewId="0">
      <selection activeCell="G2" sqref="G2"/>
    </sheetView>
  </sheetViews>
  <sheetFormatPr defaultRowHeight="13.5" x14ac:dyDescent="0.15"/>
  <cols>
    <col min="1" max="1" width="31.75" bestFit="1" customWidth="1"/>
    <col min="4" max="13" width="11.375" customWidth="1"/>
    <col min="14" max="83" width="10.375" customWidth="1"/>
  </cols>
  <sheetData>
    <row r="1" spans="1:83" x14ac:dyDescent="0.15">
      <c r="A1" t="s">
        <v>25</v>
      </c>
      <c r="B1" t="s">
        <v>22</v>
      </c>
      <c r="C1" t="s">
        <v>23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  <c r="P1">
        <v>13</v>
      </c>
      <c r="Q1">
        <v>14</v>
      </c>
      <c r="R1">
        <v>15</v>
      </c>
      <c r="S1">
        <v>16</v>
      </c>
      <c r="T1">
        <v>17</v>
      </c>
      <c r="U1">
        <v>18</v>
      </c>
      <c r="V1">
        <v>19</v>
      </c>
      <c r="W1">
        <v>20</v>
      </c>
      <c r="X1">
        <v>21</v>
      </c>
      <c r="Y1">
        <v>22</v>
      </c>
      <c r="Z1">
        <v>23</v>
      </c>
      <c r="AA1">
        <v>24</v>
      </c>
      <c r="AB1">
        <v>25</v>
      </c>
      <c r="AC1">
        <v>26</v>
      </c>
      <c r="AD1">
        <v>27</v>
      </c>
      <c r="AE1">
        <v>28</v>
      </c>
      <c r="AF1">
        <v>29</v>
      </c>
      <c r="AG1">
        <v>30</v>
      </c>
      <c r="AH1">
        <v>31</v>
      </c>
      <c r="AI1">
        <v>32</v>
      </c>
      <c r="AJ1">
        <v>33</v>
      </c>
      <c r="AK1">
        <v>34</v>
      </c>
      <c r="AL1">
        <v>35</v>
      </c>
      <c r="AM1">
        <v>36</v>
      </c>
      <c r="AN1">
        <v>37</v>
      </c>
      <c r="AO1">
        <v>38</v>
      </c>
      <c r="AP1">
        <v>39</v>
      </c>
      <c r="AQ1">
        <v>40</v>
      </c>
      <c r="AR1">
        <v>41</v>
      </c>
      <c r="AS1">
        <v>42</v>
      </c>
      <c r="AT1">
        <v>43</v>
      </c>
      <c r="AU1">
        <v>44</v>
      </c>
      <c r="AV1">
        <v>45</v>
      </c>
      <c r="AW1">
        <v>46</v>
      </c>
      <c r="AX1">
        <v>47</v>
      </c>
      <c r="AY1">
        <v>48</v>
      </c>
      <c r="AZ1">
        <v>49</v>
      </c>
      <c r="BA1">
        <v>50</v>
      </c>
      <c r="BB1">
        <v>51</v>
      </c>
      <c r="BC1">
        <v>52</v>
      </c>
      <c r="BD1">
        <v>53</v>
      </c>
      <c r="BE1">
        <v>54</v>
      </c>
      <c r="BF1">
        <v>55</v>
      </c>
      <c r="BG1">
        <v>56</v>
      </c>
      <c r="BH1">
        <v>57</v>
      </c>
      <c r="BI1">
        <v>58</v>
      </c>
      <c r="BJ1">
        <v>59</v>
      </c>
      <c r="BK1">
        <v>60</v>
      </c>
      <c r="BL1">
        <v>61</v>
      </c>
      <c r="BM1">
        <v>62</v>
      </c>
      <c r="BN1">
        <v>63</v>
      </c>
      <c r="BO1">
        <v>64</v>
      </c>
      <c r="BP1">
        <v>65</v>
      </c>
      <c r="BQ1">
        <v>66</v>
      </c>
      <c r="BR1">
        <v>67</v>
      </c>
      <c r="BS1">
        <v>68</v>
      </c>
      <c r="BT1">
        <v>69</v>
      </c>
      <c r="BU1">
        <v>70</v>
      </c>
      <c r="BV1">
        <v>71</v>
      </c>
      <c r="BW1">
        <v>72</v>
      </c>
      <c r="BX1">
        <v>73</v>
      </c>
      <c r="BY1">
        <v>74</v>
      </c>
      <c r="BZ1">
        <v>75</v>
      </c>
      <c r="CA1">
        <v>76</v>
      </c>
      <c r="CB1">
        <v>77</v>
      </c>
      <c r="CC1">
        <v>78</v>
      </c>
      <c r="CD1">
        <v>79</v>
      </c>
      <c r="CE1">
        <v>80</v>
      </c>
    </row>
    <row r="2" spans="1:83" x14ac:dyDescent="0.15">
      <c r="A2" t="str">
        <f ca="1">REPLACE(LEFT(CELL("filename",$A$1),FIND("]",CELL("filename",$A$1))-1),1,FIND("[",CELL("filename",$A$1)),)</f>
        <v>02</v>
      </c>
      <c r="B2">
        <f>Sheet1!B4</f>
        <v>0</v>
      </c>
      <c r="C2">
        <f>Sheet1!B5</f>
        <v>0</v>
      </c>
      <c r="D2" t="str">
        <f>VLOOKUP(D1,テーブル2[],10,FALSE)</f>
        <v>##</v>
      </c>
      <c r="E2" t="str">
        <f>VLOOKUP(E1,テーブル2[],10,FALSE)</f>
        <v>##</v>
      </c>
      <c r="F2" t="str">
        <f>VLOOKUP(F1,テーブル2[],10,FALSE)</f>
        <v>##</v>
      </c>
      <c r="G2" t="str">
        <f>VLOOKUP(G1,テーブル2[],10,FALSE)</f>
        <v>##</v>
      </c>
      <c r="H2" t="str">
        <f>VLOOKUP(H1,テーブル2[],10,FALSE)</f>
        <v>##</v>
      </c>
      <c r="I2" t="str">
        <f>VLOOKUP(I1,テーブル2[],10,FALSE)</f>
        <v>##</v>
      </c>
      <c r="J2" t="str">
        <f>VLOOKUP(J1,テーブル2[],10,FALSE)</f>
        <v>##</v>
      </c>
      <c r="K2" t="str">
        <f>VLOOKUP(K1,テーブル2[],10,FALSE)</f>
        <v>##</v>
      </c>
      <c r="L2" t="str">
        <f>VLOOKUP(L1,テーブル2[],10,FALSE)</f>
        <v>##</v>
      </c>
      <c r="M2" t="str">
        <f>VLOOKUP(M1,テーブル2[],10,FALSE)</f>
        <v>##</v>
      </c>
      <c r="N2" t="e">
        <f>VLOOKUP(N1,テーブル2[],9,FALSE)</f>
        <v>#N/A</v>
      </c>
      <c r="O2" t="e">
        <f>VLOOKUP(O1,テーブル2[],9,FALSE)</f>
        <v>#N/A</v>
      </c>
      <c r="P2" t="e">
        <f>VLOOKUP(P1,テーブル2[],9,FALSE)</f>
        <v>#N/A</v>
      </c>
      <c r="Q2" t="e">
        <f>VLOOKUP(Q1,テーブル2[],9,FALSE)</f>
        <v>#N/A</v>
      </c>
      <c r="R2" t="e">
        <f>VLOOKUP(R1,テーブル2[],9,FALSE)</f>
        <v>#N/A</v>
      </c>
      <c r="S2" t="e">
        <f>VLOOKUP(S1,テーブル2[],9,FALSE)</f>
        <v>#N/A</v>
      </c>
      <c r="T2" t="e">
        <f>VLOOKUP(T1,テーブル2[],9,FALSE)</f>
        <v>#N/A</v>
      </c>
      <c r="U2" t="e">
        <f>VLOOKUP(U1,テーブル2[],9,FALSE)</f>
        <v>#N/A</v>
      </c>
      <c r="V2" t="e">
        <f>VLOOKUP(V1,テーブル2[],9,FALSE)</f>
        <v>#N/A</v>
      </c>
      <c r="W2" t="e">
        <f>VLOOKUP(W1,テーブル2[],9,FALSE)</f>
        <v>#N/A</v>
      </c>
      <c r="X2" t="e">
        <f>VLOOKUP(X1,テーブル2[],9,FALSE)</f>
        <v>#N/A</v>
      </c>
      <c r="Y2" t="e">
        <f>VLOOKUP(Y1,テーブル2[],9,FALSE)</f>
        <v>#N/A</v>
      </c>
      <c r="Z2" t="e">
        <f>VLOOKUP(Z1,テーブル2[],9,FALSE)</f>
        <v>#N/A</v>
      </c>
      <c r="AA2" t="e">
        <f>VLOOKUP(AA1,テーブル2[],9,FALSE)</f>
        <v>#N/A</v>
      </c>
      <c r="AB2" t="e">
        <f>VLOOKUP(AB1,テーブル2[],9,FALSE)</f>
        <v>#N/A</v>
      </c>
      <c r="AC2" t="e">
        <f>VLOOKUP(AC1,テーブル2[],9,FALSE)</f>
        <v>#N/A</v>
      </c>
      <c r="AD2" t="e">
        <f>VLOOKUP(AD1,テーブル2[],9,FALSE)</f>
        <v>#N/A</v>
      </c>
      <c r="AE2" t="e">
        <f>VLOOKUP(AE1,テーブル2[],9,FALSE)</f>
        <v>#N/A</v>
      </c>
      <c r="AF2" t="e">
        <f>VLOOKUP(AF1,テーブル2[],9,FALSE)</f>
        <v>#N/A</v>
      </c>
      <c r="AG2" t="e">
        <f>VLOOKUP(AG1,テーブル2[],9,FALSE)</f>
        <v>#N/A</v>
      </c>
      <c r="AH2" t="e">
        <f>VLOOKUP(AH1,テーブル2[],9,FALSE)</f>
        <v>#N/A</v>
      </c>
      <c r="AI2" t="e">
        <f>VLOOKUP(AI1,テーブル2[],9,FALSE)</f>
        <v>#N/A</v>
      </c>
      <c r="AJ2" t="e">
        <f>VLOOKUP(AJ1,テーブル2[],9,FALSE)</f>
        <v>#N/A</v>
      </c>
      <c r="AK2" t="e">
        <f>VLOOKUP(AK1,テーブル2[],9,FALSE)</f>
        <v>#N/A</v>
      </c>
      <c r="AL2" t="e">
        <f>VLOOKUP(AL1,テーブル2[],9,FALSE)</f>
        <v>#N/A</v>
      </c>
      <c r="AM2" t="e">
        <f>VLOOKUP(AM1,テーブル2[],9,FALSE)</f>
        <v>#N/A</v>
      </c>
      <c r="AN2" t="e">
        <f>VLOOKUP(AN1,テーブル2[],9,FALSE)</f>
        <v>#N/A</v>
      </c>
      <c r="AO2" t="e">
        <f>VLOOKUP(AO1,テーブル2[],9,FALSE)</f>
        <v>#N/A</v>
      </c>
      <c r="AP2" t="e">
        <f>VLOOKUP(AP1,テーブル2[],9,FALSE)</f>
        <v>#N/A</v>
      </c>
      <c r="AQ2" t="e">
        <f>VLOOKUP(AQ1,テーブル2[],9,FALSE)</f>
        <v>#N/A</v>
      </c>
      <c r="AR2" t="e">
        <f>VLOOKUP(AR1,テーブル2[],9,FALSE)</f>
        <v>#N/A</v>
      </c>
      <c r="AS2" t="e">
        <f>VLOOKUP(AS1,テーブル2[],9,FALSE)</f>
        <v>#N/A</v>
      </c>
      <c r="AT2" t="e">
        <f>VLOOKUP(AT1,テーブル2[],9,FALSE)</f>
        <v>#N/A</v>
      </c>
      <c r="AU2" t="e">
        <f>VLOOKUP(AU1,テーブル2[],9,FALSE)</f>
        <v>#N/A</v>
      </c>
      <c r="AV2" t="e">
        <f>VLOOKUP(AV1,テーブル2[],9,FALSE)</f>
        <v>#N/A</v>
      </c>
      <c r="AW2" t="e">
        <f>VLOOKUP(AW1,テーブル2[],9,FALSE)</f>
        <v>#N/A</v>
      </c>
      <c r="AX2" t="e">
        <f>VLOOKUP(AX1,テーブル2[],9,FALSE)</f>
        <v>#N/A</v>
      </c>
      <c r="AY2" t="e">
        <f>VLOOKUP(AY1,テーブル2[],9,FALSE)</f>
        <v>#N/A</v>
      </c>
      <c r="AZ2" t="e">
        <f>VLOOKUP(AZ1,テーブル2[],9,FALSE)</f>
        <v>#N/A</v>
      </c>
      <c r="BA2" t="e">
        <f>VLOOKUP(BA1,テーブル2[],9,FALSE)</f>
        <v>#N/A</v>
      </c>
      <c r="BB2" t="e">
        <f>VLOOKUP(BB1,テーブル2[],9,FALSE)</f>
        <v>#N/A</v>
      </c>
      <c r="BC2" t="e">
        <f>VLOOKUP(BC1,テーブル2[],9,FALSE)</f>
        <v>#N/A</v>
      </c>
      <c r="BD2" t="e">
        <f>VLOOKUP(BD1,テーブル2[],9,FALSE)</f>
        <v>#N/A</v>
      </c>
      <c r="BE2" t="e">
        <f>VLOOKUP(BE1,テーブル2[],9,FALSE)</f>
        <v>#N/A</v>
      </c>
      <c r="BF2" t="e">
        <f>VLOOKUP(BF1,テーブル2[],9,FALSE)</f>
        <v>#N/A</v>
      </c>
      <c r="BG2" t="e">
        <f>VLOOKUP(BG1,テーブル2[],9,FALSE)</f>
        <v>#N/A</v>
      </c>
      <c r="BH2" t="e">
        <f>VLOOKUP(BH1,テーブル2[],9,FALSE)</f>
        <v>#N/A</v>
      </c>
      <c r="BI2" t="e">
        <f>VLOOKUP(BI1,テーブル2[],9,FALSE)</f>
        <v>#N/A</v>
      </c>
      <c r="BJ2" t="e">
        <f>VLOOKUP(BJ1,テーブル2[],9,FALSE)</f>
        <v>#N/A</v>
      </c>
      <c r="BK2" t="e">
        <f>VLOOKUP(BK1,テーブル2[],9,FALSE)</f>
        <v>#N/A</v>
      </c>
      <c r="BL2" t="e">
        <f>VLOOKUP(BL1,テーブル2[],9,FALSE)</f>
        <v>#N/A</v>
      </c>
      <c r="BM2" t="e">
        <f>VLOOKUP(BM1,テーブル2[],9,FALSE)</f>
        <v>#N/A</v>
      </c>
      <c r="BN2" t="e">
        <f>VLOOKUP(BN1,テーブル2[],9,FALSE)</f>
        <v>#N/A</v>
      </c>
      <c r="BO2" t="e">
        <f>VLOOKUP(BO1,テーブル2[],9,FALSE)</f>
        <v>#N/A</v>
      </c>
      <c r="BP2" t="e">
        <f>VLOOKUP(BP1,テーブル2[],9,FALSE)</f>
        <v>#N/A</v>
      </c>
      <c r="BQ2" t="e">
        <f>VLOOKUP(BQ1,テーブル2[],9,FALSE)</f>
        <v>#N/A</v>
      </c>
      <c r="BR2" t="e">
        <f>VLOOKUP(BR1,テーブル2[],9,FALSE)</f>
        <v>#N/A</v>
      </c>
      <c r="BS2" t="e">
        <f>VLOOKUP(BS1,テーブル2[],9,FALSE)</f>
        <v>#N/A</v>
      </c>
      <c r="BT2" t="e">
        <f>VLOOKUP(BT1,テーブル2[],9,FALSE)</f>
        <v>#N/A</v>
      </c>
      <c r="BU2" t="e">
        <f>VLOOKUP(BU1,テーブル2[],9,FALSE)</f>
        <v>#N/A</v>
      </c>
      <c r="BV2" t="e">
        <f>VLOOKUP(BV1,テーブル2[],9,FALSE)</f>
        <v>#N/A</v>
      </c>
      <c r="BW2" t="e">
        <f>VLOOKUP(BW1,テーブル2[],9,FALSE)</f>
        <v>#N/A</v>
      </c>
      <c r="BX2" t="e">
        <f>VLOOKUP(BX1,テーブル2[],9,FALSE)</f>
        <v>#N/A</v>
      </c>
      <c r="BY2" t="e">
        <f>VLOOKUP(BY1,テーブル2[],9,FALSE)</f>
        <v>#N/A</v>
      </c>
      <c r="BZ2" t="e">
        <f>VLOOKUP(BZ1,テーブル2[],9,FALSE)</f>
        <v>#N/A</v>
      </c>
      <c r="CA2" t="e">
        <f>VLOOKUP(CA1,テーブル2[],9,FALSE)</f>
        <v>#N/A</v>
      </c>
      <c r="CB2" t="e">
        <f>VLOOKUP(CB1,テーブル2[],9,FALSE)</f>
        <v>#N/A</v>
      </c>
      <c r="CC2" t="e">
        <f>VLOOKUP(CC1,テーブル2[],9,FALSE)</f>
        <v>#N/A</v>
      </c>
      <c r="CD2" t="e">
        <f>VLOOKUP(CD1,テーブル2[],9,FALSE)</f>
        <v>#N/A</v>
      </c>
      <c r="CE2" t="e">
        <f>VLOOKUP(CE1,テーブル2[],9,FALSE)</f>
        <v>#N/A</v>
      </c>
    </row>
    <row r="6" spans="1:83" x14ac:dyDescent="0.15">
      <c r="C6" s="8"/>
    </row>
    <row r="24" spans="3:3" x14ac:dyDescent="0.15">
      <c r="C24" s="8"/>
    </row>
  </sheetData>
  <sheetProtection selectLockedCells="1" selectUnlockedCells="1"/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66983-5150-4DC5-BC0E-6DF8E604A953}">
  <sheetPr codeName="Sheet3">
    <pageSetUpPr fitToPage="1"/>
  </sheetPr>
  <dimension ref="A1:H126"/>
  <sheetViews>
    <sheetView view="pageBreakPreview" zoomScale="70" zoomScaleNormal="60" zoomScaleSheetLayoutView="70" workbookViewId="0">
      <selection activeCell="G6" sqref="G6"/>
    </sheetView>
  </sheetViews>
  <sheetFormatPr defaultRowHeight="69.75" customHeight="1" x14ac:dyDescent="0.15"/>
  <cols>
    <col min="1" max="1" width="9.25" style="59" bestFit="1" customWidth="1"/>
    <col min="2" max="2" width="52.25" style="19" customWidth="1"/>
    <col min="3" max="3" width="15.25" style="1" customWidth="1"/>
    <col min="4" max="4" width="22.625" style="14" customWidth="1"/>
    <col min="5" max="5" width="22.375" style="31" customWidth="1"/>
    <col min="6" max="6" width="24.625" style="20" customWidth="1"/>
    <col min="7" max="7" width="36.375" style="56" customWidth="1"/>
    <col min="8" max="8" width="16.25" style="1" customWidth="1"/>
    <col min="9" max="16384" width="9" style="1"/>
  </cols>
  <sheetData>
    <row r="1" spans="1:8" ht="69.75" customHeight="1" x14ac:dyDescent="0.15">
      <c r="B1" s="24" t="s">
        <v>0</v>
      </c>
      <c r="C1" s="24" t="s">
        <v>8</v>
      </c>
      <c r="D1" s="25" t="s">
        <v>62</v>
      </c>
      <c r="E1" s="30" t="s">
        <v>18</v>
      </c>
      <c r="F1" s="26" t="s">
        <v>63</v>
      </c>
      <c r="G1" s="54" t="s">
        <v>218</v>
      </c>
      <c r="H1" s="34" t="s">
        <v>318</v>
      </c>
    </row>
    <row r="2" spans="1:8" s="16" customFormat="1" ht="69.75" customHeight="1" x14ac:dyDescent="0.15">
      <c r="A2" s="12">
        <v>10102</v>
      </c>
      <c r="B2" s="9" t="s">
        <v>285</v>
      </c>
      <c r="C2" s="10" t="s">
        <v>143</v>
      </c>
      <c r="D2" s="17">
        <v>100</v>
      </c>
      <c r="E2" s="22">
        <v>7</v>
      </c>
      <c r="F2" s="15" t="s">
        <v>34</v>
      </c>
      <c r="G2" s="39" t="s">
        <v>331</v>
      </c>
      <c r="H2" s="12">
        <v>0</v>
      </c>
    </row>
    <row r="3" spans="1:8" s="12" customFormat="1" ht="69.75" customHeight="1" x14ac:dyDescent="0.15">
      <c r="A3" s="12">
        <v>10102</v>
      </c>
      <c r="B3" s="9" t="s">
        <v>215</v>
      </c>
      <c r="C3" s="10" t="s">
        <v>144</v>
      </c>
      <c r="D3" s="17">
        <v>100</v>
      </c>
      <c r="E3" s="22">
        <v>7</v>
      </c>
      <c r="F3" s="15" t="s">
        <v>34</v>
      </c>
      <c r="G3" s="39" t="s">
        <v>225</v>
      </c>
      <c r="H3" s="12">
        <v>0</v>
      </c>
    </row>
    <row r="4" spans="1:8" s="12" customFormat="1" ht="69.75" customHeight="1" x14ac:dyDescent="0.15">
      <c r="A4" s="12">
        <v>10103</v>
      </c>
      <c r="B4" s="9" t="s">
        <v>90</v>
      </c>
      <c r="C4" s="10" t="s">
        <v>89</v>
      </c>
      <c r="D4" s="17">
        <v>79</v>
      </c>
      <c r="E4" s="22">
        <v>6</v>
      </c>
      <c r="F4" s="15" t="s">
        <v>34</v>
      </c>
      <c r="G4" s="39" t="s">
        <v>234</v>
      </c>
      <c r="H4" s="12">
        <v>0</v>
      </c>
    </row>
    <row r="5" spans="1:8" s="12" customFormat="1" ht="126" customHeight="1" x14ac:dyDescent="0.15">
      <c r="A5" s="12">
        <v>10104</v>
      </c>
      <c r="B5" s="9" t="s">
        <v>272</v>
      </c>
      <c r="C5" s="10" t="s">
        <v>86</v>
      </c>
      <c r="D5" s="17">
        <v>90</v>
      </c>
      <c r="E5" s="22">
        <v>6.5</v>
      </c>
      <c r="F5" s="15" t="s">
        <v>34</v>
      </c>
      <c r="G5" s="39" t="s">
        <v>34</v>
      </c>
      <c r="H5" s="12">
        <v>0</v>
      </c>
    </row>
    <row r="6" spans="1:8" s="12" customFormat="1" ht="69.75" customHeight="1" x14ac:dyDescent="0.15">
      <c r="A6" s="12">
        <v>10105</v>
      </c>
      <c r="B6" s="9" t="s">
        <v>241</v>
      </c>
      <c r="C6" s="10" t="s">
        <v>87</v>
      </c>
      <c r="D6" s="17">
        <v>90</v>
      </c>
      <c r="E6" s="22">
        <v>6.5</v>
      </c>
      <c r="F6" s="15" t="s">
        <v>34</v>
      </c>
      <c r="G6" s="55" t="s">
        <v>34</v>
      </c>
      <c r="H6" s="12">
        <v>0</v>
      </c>
    </row>
    <row r="7" spans="1:8" s="12" customFormat="1" ht="69.75" customHeight="1" x14ac:dyDescent="0.15">
      <c r="A7" s="12">
        <v>10106</v>
      </c>
      <c r="B7" s="9" t="s">
        <v>242</v>
      </c>
      <c r="C7" s="10" t="s">
        <v>88</v>
      </c>
      <c r="D7" s="17">
        <v>90</v>
      </c>
      <c r="E7" s="22">
        <v>6.5</v>
      </c>
      <c r="F7" s="15" t="s">
        <v>34</v>
      </c>
      <c r="G7" s="39" t="s">
        <v>34</v>
      </c>
      <c r="H7" s="12">
        <v>0</v>
      </c>
    </row>
    <row r="8" spans="1:8" s="12" customFormat="1" ht="69.75" customHeight="1" x14ac:dyDescent="0.15">
      <c r="A8" s="12">
        <v>10108</v>
      </c>
      <c r="B8" s="9" t="s">
        <v>286</v>
      </c>
      <c r="C8" s="10" t="s">
        <v>185</v>
      </c>
      <c r="D8" s="17">
        <v>90</v>
      </c>
      <c r="E8" s="22">
        <v>6.5</v>
      </c>
      <c r="F8" s="15" t="s">
        <v>34</v>
      </c>
      <c r="G8" s="39" t="s">
        <v>34</v>
      </c>
      <c r="H8" s="12">
        <v>0</v>
      </c>
    </row>
    <row r="9" spans="1:8" s="12" customFormat="1" ht="69.75" customHeight="1" x14ac:dyDescent="0.15">
      <c r="A9" s="59">
        <v>10201</v>
      </c>
      <c r="B9" s="9" t="s">
        <v>287</v>
      </c>
      <c r="C9" s="10" t="s">
        <v>109</v>
      </c>
      <c r="D9" s="17">
        <v>79</v>
      </c>
      <c r="E9" s="22">
        <v>6</v>
      </c>
      <c r="F9" s="11" t="s">
        <v>52</v>
      </c>
      <c r="G9" s="39" t="s">
        <v>234</v>
      </c>
      <c r="H9" s="12">
        <v>0</v>
      </c>
    </row>
    <row r="10" spans="1:8" s="12" customFormat="1" ht="69.75" customHeight="1" x14ac:dyDescent="0.15">
      <c r="A10" s="12">
        <v>10202</v>
      </c>
      <c r="B10" s="9" t="s">
        <v>111</v>
      </c>
      <c r="C10" s="10" t="s">
        <v>110</v>
      </c>
      <c r="D10" s="17">
        <v>79</v>
      </c>
      <c r="E10" s="22">
        <v>6</v>
      </c>
      <c r="F10" s="11" t="s">
        <v>52</v>
      </c>
      <c r="G10" s="39" t="s">
        <v>34</v>
      </c>
      <c r="H10" s="1">
        <v>0</v>
      </c>
    </row>
    <row r="11" spans="1:8" s="12" customFormat="1" ht="69.75" customHeight="1" x14ac:dyDescent="0.15">
      <c r="A11" s="12">
        <v>10204</v>
      </c>
      <c r="B11" s="9" t="s">
        <v>108</v>
      </c>
      <c r="C11" s="10" t="s">
        <v>107</v>
      </c>
      <c r="D11" s="17">
        <v>79</v>
      </c>
      <c r="E11" s="22">
        <v>6</v>
      </c>
      <c r="F11" s="57" t="s">
        <v>52</v>
      </c>
      <c r="G11" s="39" t="s">
        <v>234</v>
      </c>
      <c r="H11" s="12">
        <v>0</v>
      </c>
    </row>
    <row r="12" spans="1:8" s="12" customFormat="1" ht="69.75" customHeight="1" x14ac:dyDescent="0.15">
      <c r="A12" s="59">
        <v>10205</v>
      </c>
      <c r="B12" s="9" t="s">
        <v>4</v>
      </c>
      <c r="C12" s="10" t="s">
        <v>47</v>
      </c>
      <c r="D12" s="17">
        <v>79</v>
      </c>
      <c r="E12" s="22">
        <v>6</v>
      </c>
      <c r="F12" s="11" t="s">
        <v>52</v>
      </c>
      <c r="G12" s="39" t="s">
        <v>234</v>
      </c>
      <c r="H12" s="1">
        <v>0</v>
      </c>
    </row>
    <row r="13" spans="1:8" s="12" customFormat="1" ht="69.75" customHeight="1" x14ac:dyDescent="0.15">
      <c r="A13" s="12">
        <v>10206</v>
      </c>
      <c r="B13" s="9" t="s">
        <v>332</v>
      </c>
      <c r="C13" s="10" t="s">
        <v>148</v>
      </c>
      <c r="D13" s="17">
        <v>90</v>
      </c>
      <c r="E13" s="22">
        <v>6.5</v>
      </c>
      <c r="F13" s="11" t="s">
        <v>52</v>
      </c>
      <c r="G13" s="39" t="s">
        <v>34</v>
      </c>
      <c r="H13" s="1">
        <v>0</v>
      </c>
    </row>
    <row r="14" spans="1:8" s="12" customFormat="1" ht="69.75" customHeight="1" x14ac:dyDescent="0.15">
      <c r="A14" s="12">
        <v>10207</v>
      </c>
      <c r="B14" s="9" t="s">
        <v>319</v>
      </c>
      <c r="C14" s="10" t="s">
        <v>320</v>
      </c>
      <c r="D14" s="17" t="s">
        <v>34</v>
      </c>
      <c r="E14" s="22" t="s">
        <v>34</v>
      </c>
      <c r="F14" s="11" t="s">
        <v>52</v>
      </c>
      <c r="G14" s="39" t="s">
        <v>34</v>
      </c>
      <c r="H14" s="1">
        <v>0</v>
      </c>
    </row>
    <row r="15" spans="1:8" s="12" customFormat="1" ht="69.75" customHeight="1" x14ac:dyDescent="0.15">
      <c r="A15" s="12">
        <v>10301</v>
      </c>
      <c r="B15" s="9" t="s">
        <v>32</v>
      </c>
      <c r="C15" s="10" t="s">
        <v>31</v>
      </c>
      <c r="D15" s="17">
        <v>79</v>
      </c>
      <c r="E15" s="22">
        <v>6</v>
      </c>
      <c r="F15" s="11" t="s">
        <v>196</v>
      </c>
      <c r="G15" s="39" t="s">
        <v>314</v>
      </c>
      <c r="H15" s="12">
        <v>0</v>
      </c>
    </row>
    <row r="16" spans="1:8" s="12" customFormat="1" ht="69.75" customHeight="1" x14ac:dyDescent="0.15">
      <c r="A16" s="12">
        <v>10302</v>
      </c>
      <c r="B16" s="9" t="s">
        <v>116</v>
      </c>
      <c r="C16" s="10" t="s">
        <v>115</v>
      </c>
      <c r="D16" s="17">
        <v>100</v>
      </c>
      <c r="E16" s="22">
        <v>7</v>
      </c>
      <c r="F16" s="11" t="s">
        <v>196</v>
      </c>
      <c r="G16" s="39" t="s">
        <v>234</v>
      </c>
      <c r="H16" s="12">
        <v>0</v>
      </c>
    </row>
    <row r="17" spans="1:8" s="12" customFormat="1" ht="69.75" customHeight="1" x14ac:dyDescent="0.15">
      <c r="A17" s="12">
        <v>10305</v>
      </c>
      <c r="B17" s="9" t="s">
        <v>119</v>
      </c>
      <c r="C17" s="10" t="s">
        <v>118</v>
      </c>
      <c r="D17" s="17">
        <v>90</v>
      </c>
      <c r="E17" s="22">
        <v>6.5</v>
      </c>
      <c r="F17" s="11" t="s">
        <v>196</v>
      </c>
      <c r="G17" s="39" t="s">
        <v>34</v>
      </c>
      <c r="H17" s="12">
        <v>0</v>
      </c>
    </row>
    <row r="18" spans="1:8" s="12" customFormat="1" ht="69.75" customHeight="1" x14ac:dyDescent="0.15">
      <c r="A18" s="12">
        <v>10306</v>
      </c>
      <c r="B18" s="9" t="s">
        <v>248</v>
      </c>
      <c r="C18" s="10" t="s">
        <v>249</v>
      </c>
      <c r="D18" s="17">
        <v>79</v>
      </c>
      <c r="E18" s="22">
        <v>6</v>
      </c>
      <c r="F18" s="11" t="s">
        <v>196</v>
      </c>
      <c r="G18" s="39" t="s">
        <v>34</v>
      </c>
      <c r="H18" s="12">
        <v>0</v>
      </c>
    </row>
    <row r="19" spans="1:8" s="12" customFormat="1" ht="69.75" customHeight="1" x14ac:dyDescent="0.15">
      <c r="A19" s="12">
        <v>10401</v>
      </c>
      <c r="B19" s="9" t="s">
        <v>191</v>
      </c>
      <c r="C19" s="10" t="s">
        <v>192</v>
      </c>
      <c r="D19" s="17">
        <v>79</v>
      </c>
      <c r="E19" s="22">
        <v>6</v>
      </c>
      <c r="F19" s="11" t="s">
        <v>190</v>
      </c>
      <c r="G19" s="39" t="s">
        <v>34</v>
      </c>
      <c r="H19" s="12">
        <v>0</v>
      </c>
    </row>
    <row r="20" spans="1:8" s="12" customFormat="1" ht="69.75" customHeight="1" x14ac:dyDescent="0.15">
      <c r="A20" s="12">
        <v>10402</v>
      </c>
      <c r="B20" s="23" t="s">
        <v>93</v>
      </c>
      <c r="C20" s="10" t="s">
        <v>92</v>
      </c>
      <c r="D20" s="17">
        <v>79</v>
      </c>
      <c r="E20" s="22">
        <v>6</v>
      </c>
      <c r="F20" s="11" t="s">
        <v>190</v>
      </c>
      <c r="G20" s="39" t="s">
        <v>234</v>
      </c>
      <c r="H20" s="12">
        <v>0</v>
      </c>
    </row>
    <row r="21" spans="1:8" s="12" customFormat="1" ht="117.75" customHeight="1" x14ac:dyDescent="0.15">
      <c r="A21" s="12">
        <v>10403</v>
      </c>
      <c r="B21" s="9" t="s">
        <v>188</v>
      </c>
      <c r="C21" s="10" t="s">
        <v>189</v>
      </c>
      <c r="D21" s="17">
        <v>79</v>
      </c>
      <c r="E21" s="22">
        <v>6</v>
      </c>
      <c r="F21" s="11" t="s">
        <v>190</v>
      </c>
      <c r="G21" s="39" t="s">
        <v>322</v>
      </c>
      <c r="H21" s="12">
        <v>0</v>
      </c>
    </row>
    <row r="22" spans="1:8" s="12" customFormat="1" ht="69.75" customHeight="1" x14ac:dyDescent="0.15">
      <c r="A22" s="12">
        <v>10404</v>
      </c>
      <c r="B22" s="9" t="s">
        <v>316</v>
      </c>
      <c r="C22" s="10" t="s">
        <v>321</v>
      </c>
      <c r="D22" s="17">
        <v>79</v>
      </c>
      <c r="E22" s="22">
        <v>6</v>
      </c>
      <c r="F22" s="11" t="s">
        <v>190</v>
      </c>
      <c r="G22" s="39" t="s">
        <v>34</v>
      </c>
      <c r="H22" s="12">
        <v>0</v>
      </c>
    </row>
    <row r="23" spans="1:8" s="12" customFormat="1" ht="69.75" customHeight="1" x14ac:dyDescent="0.15">
      <c r="A23" s="12">
        <v>10601</v>
      </c>
      <c r="B23" s="9" t="s">
        <v>98</v>
      </c>
      <c r="C23" s="10" t="s">
        <v>97</v>
      </c>
      <c r="D23" s="17">
        <v>79</v>
      </c>
      <c r="E23" s="22">
        <v>6</v>
      </c>
      <c r="F23" s="15" t="s">
        <v>7</v>
      </c>
      <c r="G23" s="55" t="s">
        <v>234</v>
      </c>
      <c r="H23" s="12">
        <v>0</v>
      </c>
    </row>
    <row r="24" spans="1:8" s="12" customFormat="1" ht="69.75" customHeight="1" x14ac:dyDescent="0.15">
      <c r="A24" s="12">
        <v>10701</v>
      </c>
      <c r="B24" s="9" t="s">
        <v>104</v>
      </c>
      <c r="C24" s="10" t="s">
        <v>103</v>
      </c>
      <c r="D24" s="17">
        <v>90</v>
      </c>
      <c r="E24" s="22">
        <v>6.5</v>
      </c>
      <c r="F24" s="17" t="s">
        <v>7</v>
      </c>
      <c r="G24" s="39" t="s">
        <v>34</v>
      </c>
      <c r="H24" s="12">
        <v>0</v>
      </c>
    </row>
    <row r="25" spans="1:8" s="12" customFormat="1" ht="69.75" customHeight="1" x14ac:dyDescent="0.15">
      <c r="A25" s="12">
        <v>10801</v>
      </c>
      <c r="B25" s="9" t="s">
        <v>291</v>
      </c>
      <c r="C25" s="10" t="s">
        <v>112</v>
      </c>
      <c r="D25" s="17">
        <v>79</v>
      </c>
      <c r="E25" s="22">
        <v>6</v>
      </c>
      <c r="F25" s="15" t="s">
        <v>34</v>
      </c>
      <c r="G25" s="53" t="s">
        <v>227</v>
      </c>
      <c r="H25" s="12">
        <v>0</v>
      </c>
    </row>
    <row r="26" spans="1:8" s="12" customFormat="1" ht="69.75" customHeight="1" x14ac:dyDescent="0.15">
      <c r="A26" s="12">
        <v>10801</v>
      </c>
      <c r="B26" s="9" t="s">
        <v>292</v>
      </c>
      <c r="C26" s="10" t="s">
        <v>113</v>
      </c>
      <c r="D26" s="17">
        <v>90</v>
      </c>
      <c r="E26" s="22">
        <v>6.5</v>
      </c>
      <c r="F26" s="15" t="s">
        <v>34</v>
      </c>
      <c r="G26" s="53" t="s">
        <v>226</v>
      </c>
      <c r="H26" s="12">
        <v>0</v>
      </c>
    </row>
    <row r="27" spans="1:8" s="12" customFormat="1" ht="69.75" customHeight="1" x14ac:dyDescent="0.15">
      <c r="A27" s="12">
        <v>10901</v>
      </c>
      <c r="B27" s="9" t="s">
        <v>293</v>
      </c>
      <c r="C27" s="10" t="s">
        <v>150</v>
      </c>
      <c r="D27" s="17">
        <v>90</v>
      </c>
      <c r="E27" s="22">
        <v>6.5</v>
      </c>
      <c r="F27" s="15" t="s">
        <v>7</v>
      </c>
      <c r="G27" s="39" t="s">
        <v>34</v>
      </c>
      <c r="H27" s="12">
        <v>0</v>
      </c>
    </row>
    <row r="28" spans="1:8" s="12" customFormat="1" ht="69.75" customHeight="1" x14ac:dyDescent="0.15">
      <c r="A28" s="12">
        <v>10902</v>
      </c>
      <c r="B28" s="9" t="s">
        <v>294</v>
      </c>
      <c r="C28" s="10" t="s">
        <v>38</v>
      </c>
      <c r="D28" s="17">
        <v>79</v>
      </c>
      <c r="E28" s="22">
        <v>6</v>
      </c>
      <c r="F28" s="15" t="s">
        <v>7</v>
      </c>
      <c r="G28" s="39" t="s">
        <v>234</v>
      </c>
      <c r="H28" s="12">
        <v>0</v>
      </c>
    </row>
    <row r="29" spans="1:8" s="12" customFormat="1" ht="98.25" customHeight="1" x14ac:dyDescent="0.15">
      <c r="A29" s="12">
        <v>11001</v>
      </c>
      <c r="B29" s="9" t="s">
        <v>296</v>
      </c>
      <c r="C29" s="10" t="s">
        <v>120</v>
      </c>
      <c r="D29" s="17">
        <v>79</v>
      </c>
      <c r="E29" s="22">
        <v>6</v>
      </c>
      <c r="F29" s="15" t="s">
        <v>34</v>
      </c>
      <c r="G29" s="39" t="s">
        <v>234</v>
      </c>
      <c r="H29" s="12">
        <v>0</v>
      </c>
    </row>
    <row r="30" spans="1:8" s="12" customFormat="1" ht="69.75" customHeight="1" x14ac:dyDescent="0.15">
      <c r="A30" s="12">
        <v>11002</v>
      </c>
      <c r="B30" s="9" t="s">
        <v>297</v>
      </c>
      <c r="C30" s="10" t="s">
        <v>181</v>
      </c>
      <c r="D30" s="17">
        <v>79</v>
      </c>
      <c r="E30" s="22">
        <v>6</v>
      </c>
      <c r="F30" s="15" t="s">
        <v>34</v>
      </c>
      <c r="G30" s="39" t="s">
        <v>275</v>
      </c>
      <c r="H30" s="12">
        <v>0</v>
      </c>
    </row>
    <row r="31" spans="1:8" ht="69.75" customHeight="1" x14ac:dyDescent="0.15">
      <c r="A31" s="12">
        <v>11002</v>
      </c>
      <c r="B31" s="9" t="s">
        <v>298</v>
      </c>
      <c r="C31" s="10" t="s">
        <v>182</v>
      </c>
      <c r="D31" s="17">
        <v>79</v>
      </c>
      <c r="E31" s="22">
        <v>6</v>
      </c>
      <c r="F31" s="15" t="s">
        <v>34</v>
      </c>
      <c r="G31" s="39" t="s">
        <v>276</v>
      </c>
      <c r="H31" s="12">
        <v>0</v>
      </c>
    </row>
    <row r="32" spans="1:8" s="12" customFormat="1" ht="69.75" customHeight="1" x14ac:dyDescent="0.15">
      <c r="A32" s="12">
        <v>11002</v>
      </c>
      <c r="B32" s="9" t="s">
        <v>299</v>
      </c>
      <c r="C32" s="10" t="s">
        <v>174</v>
      </c>
      <c r="D32" s="17">
        <v>79</v>
      </c>
      <c r="E32" s="22">
        <v>6</v>
      </c>
      <c r="F32" s="15" t="s">
        <v>34</v>
      </c>
      <c r="G32" s="39" t="s">
        <v>277</v>
      </c>
      <c r="H32" s="12">
        <v>0</v>
      </c>
    </row>
    <row r="33" spans="1:8" s="12" customFormat="1" ht="69.75" customHeight="1" x14ac:dyDescent="0.15">
      <c r="A33" s="12">
        <v>11002</v>
      </c>
      <c r="B33" s="9" t="s">
        <v>179</v>
      </c>
      <c r="C33" s="10" t="s">
        <v>180</v>
      </c>
      <c r="D33" s="17">
        <v>79</v>
      </c>
      <c r="E33" s="22">
        <v>6</v>
      </c>
      <c r="F33" s="15" t="s">
        <v>34</v>
      </c>
      <c r="G33" s="39" t="s">
        <v>228</v>
      </c>
      <c r="H33" s="12">
        <v>0</v>
      </c>
    </row>
    <row r="34" spans="1:8" s="12" customFormat="1" ht="69.75" customHeight="1" x14ac:dyDescent="0.15">
      <c r="A34" s="12">
        <v>11201</v>
      </c>
      <c r="B34" s="9" t="s">
        <v>27</v>
      </c>
      <c r="C34" s="10" t="s">
        <v>36</v>
      </c>
      <c r="D34" s="17" t="s">
        <v>34</v>
      </c>
      <c r="E34" s="22" t="s">
        <v>34</v>
      </c>
      <c r="F34" s="18" t="s">
        <v>101</v>
      </c>
      <c r="G34" s="39" t="s">
        <v>234</v>
      </c>
      <c r="H34" s="12">
        <v>0</v>
      </c>
    </row>
    <row r="35" spans="1:8" s="12" customFormat="1" ht="69.75" customHeight="1" x14ac:dyDescent="0.15">
      <c r="A35" s="12">
        <v>11202</v>
      </c>
      <c r="B35" s="9" t="s">
        <v>100</v>
      </c>
      <c r="C35" s="10" t="s">
        <v>145</v>
      </c>
      <c r="D35" s="17">
        <v>79</v>
      </c>
      <c r="E35" s="22">
        <v>6</v>
      </c>
      <c r="F35" s="13" t="s">
        <v>101</v>
      </c>
      <c r="G35" s="39" t="s">
        <v>7</v>
      </c>
      <c r="H35" s="12">
        <v>0</v>
      </c>
    </row>
    <row r="36" spans="1:8" s="12" customFormat="1" ht="69.75" customHeight="1" x14ac:dyDescent="0.15">
      <c r="A36" s="12">
        <v>11203</v>
      </c>
      <c r="B36" s="9" t="s">
        <v>216</v>
      </c>
      <c r="C36" s="10" t="s">
        <v>167</v>
      </c>
      <c r="D36" s="17">
        <v>79</v>
      </c>
      <c r="E36" s="22">
        <v>6</v>
      </c>
      <c r="F36" s="18" t="s">
        <v>194</v>
      </c>
      <c r="G36" s="39" t="s">
        <v>234</v>
      </c>
      <c r="H36" s="12">
        <v>0</v>
      </c>
    </row>
    <row r="37" spans="1:8" s="12" customFormat="1" ht="69.75" customHeight="1" x14ac:dyDescent="0.15">
      <c r="A37" s="12">
        <v>11204</v>
      </c>
      <c r="B37" s="9" t="s">
        <v>301</v>
      </c>
      <c r="C37" s="10" t="s">
        <v>53</v>
      </c>
      <c r="D37" s="17">
        <v>90</v>
      </c>
      <c r="E37" s="22">
        <v>6.5</v>
      </c>
      <c r="F37" s="18" t="s">
        <v>194</v>
      </c>
      <c r="G37" s="55" t="s">
        <v>323</v>
      </c>
      <c r="H37" s="12">
        <v>0</v>
      </c>
    </row>
    <row r="38" spans="1:8" s="12" customFormat="1" ht="69.75" customHeight="1" x14ac:dyDescent="0.15">
      <c r="A38" s="12">
        <v>11204</v>
      </c>
      <c r="B38" s="9" t="s">
        <v>302</v>
      </c>
      <c r="C38" s="10" t="s">
        <v>178</v>
      </c>
      <c r="D38" s="17">
        <v>90</v>
      </c>
      <c r="E38" s="22">
        <v>6.5</v>
      </c>
      <c r="F38" s="18" t="s">
        <v>194</v>
      </c>
      <c r="G38" s="39" t="s">
        <v>324</v>
      </c>
      <c r="H38" s="12">
        <v>0</v>
      </c>
    </row>
    <row r="39" spans="1:8" s="12" customFormat="1" ht="69.75" customHeight="1" x14ac:dyDescent="0.15">
      <c r="A39" s="12">
        <v>11301</v>
      </c>
      <c r="B39" s="9" t="s">
        <v>217</v>
      </c>
      <c r="C39" s="10" t="s">
        <v>96</v>
      </c>
      <c r="D39" s="17">
        <v>79</v>
      </c>
      <c r="E39" s="22">
        <v>6</v>
      </c>
      <c r="F39" s="11" t="s">
        <v>52</v>
      </c>
      <c r="G39" s="39" t="s">
        <v>34</v>
      </c>
      <c r="H39" s="12">
        <v>0</v>
      </c>
    </row>
    <row r="40" spans="1:8" s="12" customFormat="1" ht="69.75" customHeight="1" x14ac:dyDescent="0.15">
      <c r="A40" s="12">
        <v>20101</v>
      </c>
      <c r="B40" s="9" t="s">
        <v>66</v>
      </c>
      <c r="C40" s="10" t="s">
        <v>139</v>
      </c>
      <c r="D40" s="17">
        <v>79</v>
      </c>
      <c r="E40" s="22">
        <v>6</v>
      </c>
      <c r="F40" s="15" t="s">
        <v>34</v>
      </c>
      <c r="G40" s="39" t="s">
        <v>333</v>
      </c>
      <c r="H40" s="12">
        <v>0</v>
      </c>
    </row>
    <row r="41" spans="1:8" s="16" customFormat="1" ht="69.75" customHeight="1" x14ac:dyDescent="0.15">
      <c r="A41" s="12">
        <v>20103</v>
      </c>
      <c r="B41" s="9" t="s">
        <v>153</v>
      </c>
      <c r="C41" s="10" t="s">
        <v>67</v>
      </c>
      <c r="D41" s="17">
        <v>79</v>
      </c>
      <c r="E41" s="22">
        <v>6</v>
      </c>
      <c r="F41" s="15" t="s">
        <v>34</v>
      </c>
      <c r="G41" s="39" t="s">
        <v>221</v>
      </c>
      <c r="H41" s="12">
        <v>0</v>
      </c>
    </row>
    <row r="42" spans="1:8" s="16" customFormat="1" ht="69.75" customHeight="1" x14ac:dyDescent="0.15">
      <c r="A42" s="12">
        <v>20104</v>
      </c>
      <c r="B42" s="9" t="s">
        <v>151</v>
      </c>
      <c r="C42" s="10" t="s">
        <v>64</v>
      </c>
      <c r="D42" s="17">
        <v>100</v>
      </c>
      <c r="E42" s="22">
        <v>7</v>
      </c>
      <c r="F42" s="15" t="s">
        <v>34</v>
      </c>
      <c r="G42" s="39" t="s">
        <v>219</v>
      </c>
      <c r="H42" s="12">
        <v>0</v>
      </c>
    </row>
    <row r="43" spans="1:8" s="16" customFormat="1" ht="69.75" customHeight="1" x14ac:dyDescent="0.15">
      <c r="A43" s="12">
        <v>20104</v>
      </c>
      <c r="B43" s="9" t="s">
        <v>152</v>
      </c>
      <c r="C43" s="10" t="s">
        <v>65</v>
      </c>
      <c r="D43" s="17">
        <v>100</v>
      </c>
      <c r="E43" s="22">
        <v>7</v>
      </c>
      <c r="F43" s="15" t="s">
        <v>34</v>
      </c>
      <c r="G43" s="39" t="s">
        <v>220</v>
      </c>
      <c r="H43" s="12">
        <v>0</v>
      </c>
    </row>
    <row r="44" spans="1:8" s="16" customFormat="1" ht="69.75" customHeight="1" x14ac:dyDescent="0.15">
      <c r="A44" s="12">
        <v>20105</v>
      </c>
      <c r="B44" s="9" t="s">
        <v>158</v>
      </c>
      <c r="C44" s="10" t="s">
        <v>72</v>
      </c>
      <c r="D44" s="17">
        <v>79</v>
      </c>
      <c r="E44" s="22">
        <v>6</v>
      </c>
      <c r="F44" s="15" t="s">
        <v>34</v>
      </c>
      <c r="G44" s="39" t="s">
        <v>325</v>
      </c>
      <c r="H44" s="12">
        <v>0</v>
      </c>
    </row>
    <row r="45" spans="1:8" s="12" customFormat="1" ht="69.75" customHeight="1" x14ac:dyDescent="0.15">
      <c r="A45" s="12">
        <v>20105</v>
      </c>
      <c r="B45" s="9" t="s">
        <v>157</v>
      </c>
      <c r="C45" s="10" t="s">
        <v>71</v>
      </c>
      <c r="D45" s="17">
        <v>79</v>
      </c>
      <c r="E45" s="22">
        <v>6</v>
      </c>
      <c r="F45" s="15" t="s">
        <v>34</v>
      </c>
      <c r="G45" s="39" t="s">
        <v>223</v>
      </c>
      <c r="H45" s="12">
        <v>0</v>
      </c>
    </row>
    <row r="46" spans="1:8" s="21" customFormat="1" ht="69.75" customHeight="1" x14ac:dyDescent="0.15">
      <c r="A46" s="12">
        <v>20106</v>
      </c>
      <c r="B46" s="9" t="s">
        <v>278</v>
      </c>
      <c r="C46" s="10" t="s">
        <v>74</v>
      </c>
      <c r="D46" s="17">
        <v>100</v>
      </c>
      <c r="E46" s="22">
        <v>7</v>
      </c>
      <c r="F46" s="15" t="s">
        <v>34</v>
      </c>
      <c r="G46" s="39" t="s">
        <v>34</v>
      </c>
      <c r="H46" s="12">
        <v>0</v>
      </c>
    </row>
    <row r="47" spans="1:8" s="12" customFormat="1" ht="69.75" customHeight="1" x14ac:dyDescent="0.15">
      <c r="A47" s="12">
        <v>20107</v>
      </c>
      <c r="B47" s="9" t="s">
        <v>224</v>
      </c>
      <c r="C47" s="10" t="s">
        <v>177</v>
      </c>
      <c r="D47" s="17">
        <v>79</v>
      </c>
      <c r="E47" s="22">
        <v>6</v>
      </c>
      <c r="F47" s="15" t="s">
        <v>7</v>
      </c>
      <c r="G47" s="39" t="s">
        <v>234</v>
      </c>
      <c r="H47" s="12">
        <v>0</v>
      </c>
    </row>
    <row r="48" spans="1:8" s="12" customFormat="1" ht="69.75" customHeight="1" x14ac:dyDescent="0.15">
      <c r="A48" s="12">
        <v>20201</v>
      </c>
      <c r="B48" s="9" t="s">
        <v>79</v>
      </c>
      <c r="C48" s="10" t="s">
        <v>78</v>
      </c>
      <c r="D48" s="17">
        <v>90</v>
      </c>
      <c r="E48" s="22">
        <v>6.5</v>
      </c>
      <c r="F48" s="15" t="s">
        <v>34</v>
      </c>
      <c r="G48" s="39" t="s">
        <v>234</v>
      </c>
      <c r="H48" s="12">
        <v>0</v>
      </c>
    </row>
    <row r="49" spans="1:8" ht="69.75" customHeight="1" x14ac:dyDescent="0.15">
      <c r="A49" s="12">
        <v>20202</v>
      </c>
      <c r="B49" s="9" t="s">
        <v>77</v>
      </c>
      <c r="C49" s="10" t="s">
        <v>140</v>
      </c>
      <c r="D49" s="17">
        <v>90</v>
      </c>
      <c r="E49" s="22">
        <v>6.5</v>
      </c>
      <c r="F49" s="15" t="s">
        <v>34</v>
      </c>
      <c r="G49" s="39" t="s">
        <v>326</v>
      </c>
      <c r="H49" s="12">
        <v>0</v>
      </c>
    </row>
    <row r="50" spans="1:8" ht="69.75" customHeight="1" x14ac:dyDescent="0.15">
      <c r="A50" s="12">
        <v>20202</v>
      </c>
      <c r="B50" s="9" t="s">
        <v>282</v>
      </c>
      <c r="C50" s="10" t="s">
        <v>169</v>
      </c>
      <c r="D50" s="17">
        <v>100</v>
      </c>
      <c r="E50" s="22">
        <v>7</v>
      </c>
      <c r="F50" s="15" t="s">
        <v>7</v>
      </c>
      <c r="G50" s="39" t="s">
        <v>327</v>
      </c>
      <c r="H50" s="12">
        <v>0</v>
      </c>
    </row>
    <row r="51" spans="1:8" ht="69.75" customHeight="1" x14ac:dyDescent="0.15">
      <c r="A51" s="12">
        <v>20301</v>
      </c>
      <c r="B51" s="9" t="s">
        <v>271</v>
      </c>
      <c r="C51" s="10" t="s">
        <v>33</v>
      </c>
      <c r="D51" s="17" t="s">
        <v>34</v>
      </c>
      <c r="E51" s="22" t="s">
        <v>34</v>
      </c>
      <c r="F51" s="11" t="s">
        <v>240</v>
      </c>
      <c r="G51" s="39" t="s">
        <v>34</v>
      </c>
      <c r="H51" s="12">
        <v>0</v>
      </c>
    </row>
    <row r="52" spans="1:8" s="12" customFormat="1" ht="69.75" customHeight="1" x14ac:dyDescent="0.15">
      <c r="A52" s="12">
        <v>20401</v>
      </c>
      <c r="B52" s="9" t="s">
        <v>238</v>
      </c>
      <c r="C52" s="10" t="s">
        <v>239</v>
      </c>
      <c r="D52" s="17">
        <v>79</v>
      </c>
      <c r="E52" s="22">
        <v>6</v>
      </c>
      <c r="F52" s="11" t="s">
        <v>240</v>
      </c>
      <c r="G52" s="39" t="s">
        <v>34</v>
      </c>
      <c r="H52" s="12">
        <v>0</v>
      </c>
    </row>
    <row r="53" spans="1:8" s="12" customFormat="1" ht="69.75" customHeight="1" x14ac:dyDescent="0.15">
      <c r="A53" s="12">
        <v>30102</v>
      </c>
      <c r="B53" s="9" t="s">
        <v>84</v>
      </c>
      <c r="C53" s="10" t="s">
        <v>83</v>
      </c>
      <c r="D53" s="17">
        <v>79</v>
      </c>
      <c r="E53" s="22">
        <v>6</v>
      </c>
      <c r="F53" s="17" t="s">
        <v>34</v>
      </c>
      <c r="G53" s="39" t="s">
        <v>34</v>
      </c>
      <c r="H53" s="12">
        <v>0</v>
      </c>
    </row>
    <row r="54" spans="1:8" s="12" customFormat="1" ht="69.75" customHeight="1" x14ac:dyDescent="0.15">
      <c r="A54" s="12">
        <v>30103</v>
      </c>
      <c r="B54" s="9" t="s">
        <v>283</v>
      </c>
      <c r="C54" s="10" t="s">
        <v>81</v>
      </c>
      <c r="D54" s="17">
        <v>79</v>
      </c>
      <c r="E54" s="22">
        <v>6</v>
      </c>
      <c r="F54" s="17" t="s">
        <v>34</v>
      </c>
      <c r="G54" s="39" t="s">
        <v>234</v>
      </c>
      <c r="H54" s="12">
        <v>0</v>
      </c>
    </row>
    <row r="55" spans="1:8" s="12" customFormat="1" ht="98.25" customHeight="1" x14ac:dyDescent="0.15">
      <c r="A55" s="12">
        <v>30105</v>
      </c>
      <c r="B55" s="9" t="s">
        <v>82</v>
      </c>
      <c r="C55" s="10" t="s">
        <v>141</v>
      </c>
      <c r="D55" s="17">
        <v>90</v>
      </c>
      <c r="E55" s="22">
        <v>6.5</v>
      </c>
      <c r="F55" s="17" t="s">
        <v>34</v>
      </c>
      <c r="G55" s="39" t="s">
        <v>234</v>
      </c>
      <c r="H55" s="12">
        <v>0</v>
      </c>
    </row>
    <row r="56" spans="1:8" s="12" customFormat="1" ht="44.25" customHeight="1" x14ac:dyDescent="0.15">
      <c r="A56" s="59">
        <v>40101</v>
      </c>
      <c r="B56" s="9" t="s">
        <v>130</v>
      </c>
      <c r="C56" s="10" t="s">
        <v>149</v>
      </c>
      <c r="D56" s="17">
        <v>90</v>
      </c>
      <c r="E56" s="22">
        <v>6.5</v>
      </c>
      <c r="F56" s="17" t="s">
        <v>34</v>
      </c>
      <c r="G56" s="39" t="s">
        <v>34</v>
      </c>
      <c r="H56" s="21">
        <v>0</v>
      </c>
    </row>
    <row r="57" spans="1:8" s="12" customFormat="1" ht="69.75" customHeight="1" x14ac:dyDescent="0.15">
      <c r="A57" s="12">
        <v>40102</v>
      </c>
      <c r="B57" s="9" t="s">
        <v>132</v>
      </c>
      <c r="C57" s="10" t="s">
        <v>131</v>
      </c>
      <c r="D57" s="17">
        <v>79</v>
      </c>
      <c r="E57" s="22">
        <v>6</v>
      </c>
      <c r="F57" s="17" t="s">
        <v>34</v>
      </c>
      <c r="G57" s="39" t="s">
        <v>234</v>
      </c>
      <c r="H57" s="12">
        <v>0</v>
      </c>
    </row>
    <row r="58" spans="1:8" s="12" customFormat="1" ht="69.75" customHeight="1" x14ac:dyDescent="0.15">
      <c r="A58" s="12">
        <v>40201</v>
      </c>
      <c r="B58" s="23" t="s">
        <v>28</v>
      </c>
      <c r="C58" s="10" t="s">
        <v>54</v>
      </c>
      <c r="D58" s="17">
        <v>79</v>
      </c>
      <c r="E58" s="22">
        <v>6</v>
      </c>
      <c r="F58" s="13" t="s">
        <v>55</v>
      </c>
      <c r="G58" s="39" t="s">
        <v>330</v>
      </c>
      <c r="H58" s="12">
        <v>0</v>
      </c>
    </row>
    <row r="59" spans="1:8" s="12" customFormat="1" ht="69.75" customHeight="1" x14ac:dyDescent="0.15">
      <c r="A59" s="12">
        <v>40201</v>
      </c>
      <c r="B59" s="23" t="s">
        <v>280</v>
      </c>
      <c r="C59" s="10" t="s">
        <v>123</v>
      </c>
      <c r="D59" s="17" t="s">
        <v>34</v>
      </c>
      <c r="E59" s="22" t="s">
        <v>34</v>
      </c>
      <c r="F59" s="13" t="s">
        <v>55</v>
      </c>
      <c r="G59" s="39" t="s">
        <v>330</v>
      </c>
      <c r="H59" s="12">
        <v>0</v>
      </c>
    </row>
    <row r="60" spans="1:8" s="12" customFormat="1" ht="69.75" customHeight="1" x14ac:dyDescent="0.15">
      <c r="A60" s="12">
        <v>40201</v>
      </c>
      <c r="B60" s="23" t="s">
        <v>328</v>
      </c>
      <c r="C60" s="10" t="s">
        <v>317</v>
      </c>
      <c r="D60" s="17">
        <v>79</v>
      </c>
      <c r="E60" s="22">
        <v>6</v>
      </c>
      <c r="F60" s="13" t="s">
        <v>55</v>
      </c>
      <c r="G60" s="39" t="s">
        <v>330</v>
      </c>
    </row>
    <row r="61" spans="1:8" s="12" customFormat="1" ht="69.75" customHeight="1" x14ac:dyDescent="0.15">
      <c r="A61" s="12">
        <v>40202</v>
      </c>
      <c r="B61" s="9" t="s">
        <v>29</v>
      </c>
      <c r="C61" s="10" t="s">
        <v>40</v>
      </c>
      <c r="D61" s="17">
        <v>79</v>
      </c>
      <c r="E61" s="22">
        <v>6</v>
      </c>
      <c r="F61" s="13" t="s">
        <v>199</v>
      </c>
      <c r="G61" s="39" t="s">
        <v>234</v>
      </c>
      <c r="H61" s="12">
        <v>0</v>
      </c>
    </row>
    <row r="62" spans="1:8" s="12" customFormat="1" ht="69.75" customHeight="1" x14ac:dyDescent="0.15">
      <c r="A62" s="12">
        <v>40203</v>
      </c>
      <c r="B62" s="9" t="s">
        <v>57</v>
      </c>
      <c r="C62" s="10" t="s">
        <v>56</v>
      </c>
      <c r="D62" s="17">
        <v>79</v>
      </c>
      <c r="E62" s="22">
        <v>6</v>
      </c>
      <c r="F62" s="13" t="s">
        <v>198</v>
      </c>
      <c r="G62" s="39" t="s">
        <v>234</v>
      </c>
      <c r="H62" s="12">
        <v>0</v>
      </c>
    </row>
    <row r="63" spans="1:8" s="12" customFormat="1" ht="69.75" customHeight="1" x14ac:dyDescent="0.15">
      <c r="A63" s="12">
        <v>40204</v>
      </c>
      <c r="B63" s="9" t="s">
        <v>30</v>
      </c>
      <c r="C63" s="10" t="s">
        <v>41</v>
      </c>
      <c r="D63" s="17">
        <v>79</v>
      </c>
      <c r="E63" s="22">
        <v>6</v>
      </c>
      <c r="F63" s="13" t="s">
        <v>58</v>
      </c>
      <c r="G63" s="39" t="s">
        <v>313</v>
      </c>
      <c r="H63" s="12">
        <v>0</v>
      </c>
    </row>
    <row r="64" spans="1:8" s="12" customFormat="1" ht="69.75" customHeight="1" x14ac:dyDescent="0.15">
      <c r="A64" s="12">
        <v>40205</v>
      </c>
      <c r="B64" s="9" t="s">
        <v>183</v>
      </c>
      <c r="C64" s="10" t="s">
        <v>184</v>
      </c>
      <c r="D64" s="17">
        <v>79</v>
      </c>
      <c r="E64" s="22">
        <v>6</v>
      </c>
      <c r="F64" s="13" t="s">
        <v>55</v>
      </c>
      <c r="G64" s="39" t="s">
        <v>230</v>
      </c>
      <c r="H64" s="12">
        <v>0</v>
      </c>
    </row>
    <row r="65" spans="1:8" s="12" customFormat="1" ht="69.75" customHeight="1" x14ac:dyDescent="0.15">
      <c r="A65" s="12">
        <v>40206</v>
      </c>
      <c r="B65" s="9" t="s">
        <v>200</v>
      </c>
      <c r="C65" s="10" t="s">
        <v>201</v>
      </c>
      <c r="D65" s="17">
        <v>79</v>
      </c>
      <c r="E65" s="22">
        <v>6</v>
      </c>
      <c r="F65" s="13" t="s">
        <v>55</v>
      </c>
      <c r="G65" s="39" t="s">
        <v>34</v>
      </c>
      <c r="H65" s="12">
        <v>0</v>
      </c>
    </row>
    <row r="66" spans="1:8" s="12" customFormat="1" ht="69.75" customHeight="1" x14ac:dyDescent="0.15">
      <c r="A66" s="12">
        <v>40301</v>
      </c>
      <c r="B66" s="9" t="s">
        <v>3</v>
      </c>
      <c r="C66" s="10" t="s">
        <v>43</v>
      </c>
      <c r="D66" s="17">
        <v>79</v>
      </c>
      <c r="E66" s="22">
        <v>6</v>
      </c>
      <c r="F66" s="13" t="s">
        <v>59</v>
      </c>
      <c r="G66" s="39" t="s">
        <v>234</v>
      </c>
      <c r="H66" s="12">
        <v>0</v>
      </c>
    </row>
    <row r="67" spans="1:8" ht="69.75" customHeight="1" x14ac:dyDescent="0.15">
      <c r="A67" s="12">
        <v>40302</v>
      </c>
      <c r="B67" s="9" t="s">
        <v>6</v>
      </c>
      <c r="C67" s="10" t="s">
        <v>5</v>
      </c>
      <c r="D67" s="17">
        <v>79</v>
      </c>
      <c r="E67" s="22">
        <v>6</v>
      </c>
      <c r="F67" s="13" t="s">
        <v>60</v>
      </c>
      <c r="G67" s="39" t="s">
        <v>232</v>
      </c>
      <c r="H67" s="12">
        <v>0</v>
      </c>
    </row>
    <row r="68" spans="1:8" s="12" customFormat="1" ht="69.75" customHeight="1" x14ac:dyDescent="0.15">
      <c r="A68" s="12">
        <v>40302</v>
      </c>
      <c r="B68" s="9" t="s">
        <v>281</v>
      </c>
      <c r="C68" s="10" t="s">
        <v>166</v>
      </c>
      <c r="D68" s="17" t="s">
        <v>34</v>
      </c>
      <c r="E68" s="22" t="s">
        <v>34</v>
      </c>
      <c r="F68" s="13" t="s">
        <v>60</v>
      </c>
      <c r="G68" s="39" t="s">
        <v>255</v>
      </c>
      <c r="H68" s="12">
        <v>0</v>
      </c>
    </row>
    <row r="69" spans="1:8" s="12" customFormat="1" ht="85.5" customHeight="1" x14ac:dyDescent="0.15">
      <c r="A69" s="12">
        <v>40303</v>
      </c>
      <c r="B69" s="9" t="s">
        <v>128</v>
      </c>
      <c r="C69" s="10" t="s">
        <v>127</v>
      </c>
      <c r="D69" s="17">
        <v>79</v>
      </c>
      <c r="E69" s="22">
        <v>6</v>
      </c>
      <c r="F69" s="13" t="s">
        <v>129</v>
      </c>
      <c r="G69" s="39" t="s">
        <v>234</v>
      </c>
      <c r="H69" s="12">
        <v>0</v>
      </c>
    </row>
    <row r="70" spans="1:8" s="12" customFormat="1" ht="120.75" customHeight="1" x14ac:dyDescent="0.15">
      <c r="A70" s="12">
        <v>40401</v>
      </c>
      <c r="B70" s="9" t="s">
        <v>2</v>
      </c>
      <c r="C70" s="62" t="s">
        <v>61</v>
      </c>
      <c r="D70" s="17">
        <v>79</v>
      </c>
      <c r="E70" s="22">
        <v>6</v>
      </c>
      <c r="F70" s="13" t="s">
        <v>60</v>
      </c>
      <c r="G70" s="39" t="s">
        <v>234</v>
      </c>
      <c r="H70" s="12">
        <v>0</v>
      </c>
    </row>
    <row r="71" spans="1:8" s="12" customFormat="1" ht="69.75" customHeight="1" x14ac:dyDescent="0.15">
      <c r="A71" s="12">
        <v>40402</v>
      </c>
      <c r="B71" s="9" t="s">
        <v>1</v>
      </c>
      <c r="C71" s="10" t="s">
        <v>44</v>
      </c>
      <c r="D71" s="17" t="s">
        <v>7</v>
      </c>
      <c r="E71" s="22" t="s">
        <v>7</v>
      </c>
      <c r="F71" s="13" t="s">
        <v>60</v>
      </c>
      <c r="G71" s="55" t="s">
        <v>234</v>
      </c>
      <c r="H71" s="12">
        <v>0</v>
      </c>
    </row>
    <row r="72" spans="1:8" s="12" customFormat="1" ht="69.75" customHeight="1" x14ac:dyDescent="0.15">
      <c r="A72" s="12">
        <v>40404</v>
      </c>
      <c r="B72" s="9" t="s">
        <v>207</v>
      </c>
      <c r="C72" s="10" t="s">
        <v>208</v>
      </c>
      <c r="D72" s="17">
        <v>79</v>
      </c>
      <c r="E72" s="22">
        <v>6</v>
      </c>
      <c r="F72" s="13" t="s">
        <v>206</v>
      </c>
      <c r="G72" s="39" t="s">
        <v>234</v>
      </c>
      <c r="H72" s="12">
        <v>0</v>
      </c>
    </row>
    <row r="73" spans="1:8" s="12" customFormat="1" ht="69.75" customHeight="1" x14ac:dyDescent="0.15">
      <c r="A73" s="59">
        <v>40405</v>
      </c>
      <c r="B73" s="9" t="s">
        <v>209</v>
      </c>
      <c r="C73" s="10" t="s">
        <v>210</v>
      </c>
      <c r="D73" s="17">
        <v>79</v>
      </c>
      <c r="E73" s="22">
        <v>6</v>
      </c>
      <c r="F73" s="13" t="s">
        <v>60</v>
      </c>
      <c r="G73" s="39" t="s">
        <v>234</v>
      </c>
      <c r="H73" s="12">
        <v>0</v>
      </c>
    </row>
    <row r="74" spans="1:8" s="12" customFormat="1" ht="69.75" customHeight="1" x14ac:dyDescent="0.15">
      <c r="A74" s="12">
        <v>40406</v>
      </c>
      <c r="B74" s="9" t="s">
        <v>304</v>
      </c>
      <c r="C74" s="10" t="s">
        <v>45</v>
      </c>
      <c r="D74" s="17">
        <v>79</v>
      </c>
      <c r="E74" s="22">
        <v>6</v>
      </c>
      <c r="F74" s="13" t="s">
        <v>60</v>
      </c>
      <c r="G74" s="39" t="s">
        <v>234</v>
      </c>
      <c r="H74" s="12">
        <v>0</v>
      </c>
    </row>
    <row r="75" spans="1:8" s="12" customFormat="1" ht="69.75" customHeight="1" x14ac:dyDescent="0.15">
      <c r="A75" s="59">
        <v>40407</v>
      </c>
      <c r="B75" s="9" t="s">
        <v>26</v>
      </c>
      <c r="C75" s="10" t="s">
        <v>46</v>
      </c>
      <c r="D75" s="17">
        <v>79</v>
      </c>
      <c r="E75" s="22">
        <v>6</v>
      </c>
      <c r="F75" s="13" t="s">
        <v>60</v>
      </c>
      <c r="G75" s="39" t="s">
        <v>234</v>
      </c>
      <c r="H75" s="12">
        <v>0</v>
      </c>
    </row>
    <row r="76" spans="1:8" s="12" customFormat="1" ht="69.75" customHeight="1" x14ac:dyDescent="0.15">
      <c r="A76" s="12">
        <v>40409</v>
      </c>
      <c r="B76" s="9" t="s">
        <v>136</v>
      </c>
      <c r="C76" s="10" t="s">
        <v>135</v>
      </c>
      <c r="D76" s="17">
        <v>79</v>
      </c>
      <c r="E76" s="22">
        <v>6</v>
      </c>
      <c r="F76" s="13" t="s">
        <v>59</v>
      </c>
      <c r="G76" s="39" t="s">
        <v>34</v>
      </c>
      <c r="H76" s="12">
        <v>0</v>
      </c>
    </row>
    <row r="77" spans="1:8" s="12" customFormat="1" ht="78" customHeight="1" x14ac:dyDescent="0.15">
      <c r="A77" s="12">
        <v>40411</v>
      </c>
      <c r="B77" s="9" t="s">
        <v>211</v>
      </c>
      <c r="C77" s="10" t="s">
        <v>212</v>
      </c>
      <c r="D77" s="17">
        <v>90</v>
      </c>
      <c r="E77" s="22">
        <v>6.5</v>
      </c>
      <c r="F77" s="13" t="s">
        <v>60</v>
      </c>
      <c r="G77" s="39" t="s">
        <v>234</v>
      </c>
      <c r="H77" s="12">
        <v>0</v>
      </c>
    </row>
    <row r="78" spans="1:8" s="12" customFormat="1" ht="69.75" customHeight="1" x14ac:dyDescent="0.15">
      <c r="A78" s="12">
        <v>40501</v>
      </c>
      <c r="B78" s="9" t="s">
        <v>125</v>
      </c>
      <c r="C78" s="10" t="s">
        <v>124</v>
      </c>
      <c r="D78" s="17">
        <v>90</v>
      </c>
      <c r="E78" s="22">
        <v>6.5</v>
      </c>
      <c r="F78" s="17" t="s">
        <v>34</v>
      </c>
      <c r="G78" s="39" t="s">
        <v>234</v>
      </c>
      <c r="H78" s="12">
        <v>0</v>
      </c>
    </row>
    <row r="79" spans="1:8" s="12" customFormat="1" ht="69.75" customHeight="1" x14ac:dyDescent="0.15">
      <c r="A79" s="12">
        <v>40601</v>
      </c>
      <c r="B79" s="9" t="s">
        <v>202</v>
      </c>
      <c r="C79" s="10" t="s">
        <v>203</v>
      </c>
      <c r="D79" s="17">
        <v>79</v>
      </c>
      <c r="E79" s="22">
        <v>6</v>
      </c>
      <c r="F79" s="17" t="s">
        <v>34</v>
      </c>
      <c r="G79" s="39" t="s">
        <v>234</v>
      </c>
      <c r="H79" s="12">
        <v>0</v>
      </c>
    </row>
    <row r="80" spans="1:8" s="12" customFormat="1" ht="69.75" customHeight="1" x14ac:dyDescent="0.15">
      <c r="A80" s="59">
        <v>40701</v>
      </c>
      <c r="B80" s="9" t="s">
        <v>258</v>
      </c>
      <c r="C80" s="10" t="s">
        <v>259</v>
      </c>
      <c r="D80" s="17">
        <v>79</v>
      </c>
      <c r="E80" s="22">
        <v>6</v>
      </c>
      <c r="F80" s="17" t="s">
        <v>245</v>
      </c>
      <c r="G80" s="39" t="s">
        <v>245</v>
      </c>
      <c r="H80" s="1">
        <v>0</v>
      </c>
    </row>
    <row r="81" spans="1:8" s="12" customFormat="1" ht="69.75" customHeight="1" x14ac:dyDescent="0.15">
      <c r="A81" s="12">
        <v>40801</v>
      </c>
      <c r="B81" s="9" t="s">
        <v>122</v>
      </c>
      <c r="C81" s="10" t="s">
        <v>121</v>
      </c>
      <c r="D81" s="17">
        <v>79</v>
      </c>
      <c r="E81" s="22">
        <v>6</v>
      </c>
      <c r="F81" s="17" t="s">
        <v>34</v>
      </c>
      <c r="G81" s="39" t="s">
        <v>34</v>
      </c>
      <c r="H81" s="12">
        <v>0</v>
      </c>
    </row>
    <row r="82" spans="1:8" s="12" customFormat="1" ht="69.75" customHeight="1" x14ac:dyDescent="0.15">
      <c r="A82" s="59">
        <v>40901</v>
      </c>
      <c r="B82" s="9" t="s">
        <v>138</v>
      </c>
      <c r="C82" s="10" t="s">
        <v>137</v>
      </c>
      <c r="D82" s="17">
        <v>79</v>
      </c>
      <c r="E82" s="22">
        <v>6</v>
      </c>
      <c r="F82" s="17" t="s">
        <v>34</v>
      </c>
      <c r="G82" s="39" t="s">
        <v>34</v>
      </c>
      <c r="H82" s="1">
        <v>0</v>
      </c>
    </row>
    <row r="83" spans="1:8" s="12" customFormat="1" ht="69.75" customHeight="1" x14ac:dyDescent="0.15">
      <c r="A83" s="59">
        <v>41001</v>
      </c>
      <c r="B83" s="9" t="s">
        <v>256</v>
      </c>
      <c r="C83" s="10" t="s">
        <v>257</v>
      </c>
      <c r="D83" s="17">
        <v>79</v>
      </c>
      <c r="E83" s="22">
        <v>6</v>
      </c>
      <c r="F83" s="17" t="s">
        <v>34</v>
      </c>
      <c r="G83" s="39" t="s">
        <v>34</v>
      </c>
      <c r="H83" s="1">
        <v>0</v>
      </c>
    </row>
    <row r="84" spans="1:8" s="12" customFormat="1" ht="69.75" customHeight="1" x14ac:dyDescent="0.15">
      <c r="A84" s="12">
        <v>60101</v>
      </c>
      <c r="B84" s="9" t="s">
        <v>264</v>
      </c>
      <c r="C84" s="10" t="s">
        <v>265</v>
      </c>
      <c r="D84" s="17">
        <v>79</v>
      </c>
      <c r="E84" s="22">
        <v>6</v>
      </c>
      <c r="F84" s="17" t="s">
        <v>34</v>
      </c>
      <c r="G84" s="39" t="s">
        <v>329</v>
      </c>
      <c r="H84" s="12">
        <v>0</v>
      </c>
    </row>
    <row r="85" spans="1:8" s="12" customFormat="1" ht="69.75" customHeight="1" x14ac:dyDescent="0.15">
      <c r="A85" s="12">
        <v>50101</v>
      </c>
      <c r="B85" s="9" t="s">
        <v>303</v>
      </c>
      <c r="C85" s="10" t="s">
        <v>42</v>
      </c>
      <c r="D85" s="17">
        <v>79</v>
      </c>
      <c r="E85" s="22">
        <v>6</v>
      </c>
      <c r="F85" s="11" t="s">
        <v>193</v>
      </c>
      <c r="G85" s="39" t="s">
        <v>234</v>
      </c>
      <c r="H85" s="12">
        <v>0</v>
      </c>
    </row>
    <row r="86" spans="1:8" s="16" customFormat="1" ht="69.75" customHeight="1" x14ac:dyDescent="0.15">
      <c r="A86" s="12">
        <v>50201</v>
      </c>
      <c r="B86" s="9" t="s">
        <v>162</v>
      </c>
      <c r="C86" s="10" t="s">
        <v>99</v>
      </c>
      <c r="D86" s="17">
        <v>90</v>
      </c>
      <c r="E86" s="22">
        <v>6.5</v>
      </c>
      <c r="F86" s="15" t="s">
        <v>7</v>
      </c>
      <c r="G86" s="39" t="s">
        <v>234</v>
      </c>
      <c r="H86" s="12">
        <v>0</v>
      </c>
    </row>
    <row r="87" spans="1:8" s="16" customFormat="1" ht="69.75" customHeight="1" x14ac:dyDescent="0.15">
      <c r="A87" s="12">
        <v>50301</v>
      </c>
      <c r="B87" s="9" t="s">
        <v>262</v>
      </c>
      <c r="C87" s="10" t="s">
        <v>263</v>
      </c>
      <c r="D87" s="17">
        <v>79</v>
      </c>
      <c r="E87" s="22">
        <v>6</v>
      </c>
      <c r="F87" s="61" t="s">
        <v>34</v>
      </c>
      <c r="G87" s="39" t="s">
        <v>34</v>
      </c>
      <c r="H87" s="12">
        <v>0</v>
      </c>
    </row>
    <row r="88" spans="1:8" ht="69.75" customHeight="1" x14ac:dyDescent="0.15">
      <c r="A88" s="12">
        <v>50401</v>
      </c>
      <c r="B88" s="9" t="s">
        <v>295</v>
      </c>
      <c r="C88" s="10" t="s">
        <v>39</v>
      </c>
      <c r="D88" s="17">
        <v>79</v>
      </c>
      <c r="E88" s="22">
        <v>6</v>
      </c>
      <c r="F88" s="15" t="s">
        <v>7</v>
      </c>
      <c r="G88" s="39" t="s">
        <v>234</v>
      </c>
      <c r="H88" s="12">
        <v>0</v>
      </c>
    </row>
    <row r="89" spans="1:8" ht="69.75" customHeight="1" x14ac:dyDescent="0.15">
      <c r="A89" s="12">
        <v>50502</v>
      </c>
      <c r="B89" s="9" t="s">
        <v>300</v>
      </c>
      <c r="C89" s="10" t="s">
        <v>37</v>
      </c>
      <c r="D89" s="17">
        <v>79</v>
      </c>
      <c r="E89" s="28">
        <v>6</v>
      </c>
      <c r="F89" s="11" t="s">
        <v>196</v>
      </c>
      <c r="G89" s="39" t="s">
        <v>34</v>
      </c>
      <c r="H89" s="12">
        <v>0</v>
      </c>
    </row>
    <row r="90" spans="1:8" s="12" customFormat="1" ht="69.75" customHeight="1" x14ac:dyDescent="0.15">
      <c r="A90" s="12">
        <v>50601</v>
      </c>
      <c r="B90" s="9" t="s">
        <v>288</v>
      </c>
      <c r="C90" s="10" t="s">
        <v>246</v>
      </c>
      <c r="D90" s="17" t="s">
        <v>34</v>
      </c>
      <c r="E90" s="22" t="s">
        <v>34</v>
      </c>
      <c r="F90" s="11" t="s">
        <v>196</v>
      </c>
      <c r="G90" s="39" t="s">
        <v>34</v>
      </c>
      <c r="H90" s="12">
        <v>0</v>
      </c>
    </row>
    <row r="91" spans="1:8" s="21" customFormat="1" ht="69.75" customHeight="1" x14ac:dyDescent="0.15">
      <c r="A91" s="12">
        <v>50602</v>
      </c>
      <c r="B91" s="23" t="s">
        <v>289</v>
      </c>
      <c r="C91" s="10" t="s">
        <v>117</v>
      </c>
      <c r="D91" s="17">
        <v>79</v>
      </c>
      <c r="E91" s="22">
        <v>6</v>
      </c>
      <c r="F91" s="11" t="s">
        <v>196</v>
      </c>
      <c r="G91" s="39" t="s">
        <v>234</v>
      </c>
      <c r="H91" s="12">
        <v>0</v>
      </c>
    </row>
    <row r="92" spans="1:8" s="16" customFormat="1" ht="69.75" customHeight="1" x14ac:dyDescent="0.15">
      <c r="A92" s="12">
        <v>50701</v>
      </c>
      <c r="B92" s="9" t="s">
        <v>154</v>
      </c>
      <c r="C92" s="10" t="s">
        <v>68</v>
      </c>
      <c r="D92" s="17">
        <v>79</v>
      </c>
      <c r="E92" s="22">
        <v>6</v>
      </c>
      <c r="F92" s="15" t="s">
        <v>34</v>
      </c>
      <c r="G92" s="39" t="s">
        <v>222</v>
      </c>
      <c r="H92" s="12">
        <v>0</v>
      </c>
    </row>
    <row r="93" spans="1:8" s="12" customFormat="1" ht="69.75" customHeight="1" x14ac:dyDescent="0.15">
      <c r="A93" s="12">
        <v>50801</v>
      </c>
      <c r="B93" s="9" t="s">
        <v>305</v>
      </c>
      <c r="C93" s="10" t="s">
        <v>126</v>
      </c>
      <c r="D93" s="17">
        <v>79</v>
      </c>
      <c r="E93" s="22">
        <v>6</v>
      </c>
      <c r="F93" s="17" t="s">
        <v>34</v>
      </c>
      <c r="G93" s="39" t="s">
        <v>34</v>
      </c>
      <c r="H93" s="12">
        <v>0</v>
      </c>
    </row>
    <row r="94" spans="1:8" s="12" customFormat="1" ht="69.75" customHeight="1" x14ac:dyDescent="0.15">
      <c r="A94" s="12">
        <v>50901</v>
      </c>
      <c r="B94" s="9" t="s">
        <v>161</v>
      </c>
      <c r="C94" s="10" t="s">
        <v>91</v>
      </c>
      <c r="D94" s="17">
        <v>100</v>
      </c>
      <c r="E94" s="22">
        <v>7</v>
      </c>
      <c r="F94" s="15" t="s">
        <v>34</v>
      </c>
      <c r="G94" s="39" t="s">
        <v>234</v>
      </c>
      <c r="H94" s="12">
        <v>0</v>
      </c>
    </row>
    <row r="95" spans="1:8" s="12" customFormat="1" ht="69.75" customHeight="1" x14ac:dyDescent="0.15">
      <c r="A95" s="12">
        <v>51001</v>
      </c>
      <c r="B95" s="9" t="s">
        <v>164</v>
      </c>
      <c r="C95" s="10" t="s">
        <v>35</v>
      </c>
      <c r="D95" s="17">
        <v>79</v>
      </c>
      <c r="E95" s="22">
        <v>6</v>
      </c>
      <c r="F95" s="13" t="s">
        <v>55</v>
      </c>
      <c r="G95" s="39" t="s">
        <v>231</v>
      </c>
      <c r="H95" s="12">
        <v>0</v>
      </c>
    </row>
    <row r="96" spans="1:8" s="12" customFormat="1" ht="69.75" customHeight="1" x14ac:dyDescent="0.15">
      <c r="A96" s="12">
        <v>99903</v>
      </c>
      <c r="B96" s="9" t="s">
        <v>260</v>
      </c>
      <c r="C96" s="10" t="s">
        <v>261</v>
      </c>
      <c r="D96" s="17">
        <v>100</v>
      </c>
      <c r="E96" s="22">
        <v>7</v>
      </c>
      <c r="F96" s="15" t="s">
        <v>34</v>
      </c>
      <c r="G96" s="39" t="s">
        <v>237</v>
      </c>
      <c r="H96" s="12">
        <v>0</v>
      </c>
    </row>
    <row r="97" spans="1:8" s="12" customFormat="1" ht="69.75" customHeight="1" x14ac:dyDescent="0.15">
      <c r="A97" s="12">
        <v>11202</v>
      </c>
      <c r="B97" s="9" t="s">
        <v>172</v>
      </c>
      <c r="C97" s="10" t="s">
        <v>173</v>
      </c>
      <c r="D97" s="17">
        <v>87</v>
      </c>
      <c r="E97" s="22">
        <v>6</v>
      </c>
      <c r="F97" s="13" t="s">
        <v>168</v>
      </c>
      <c r="G97" s="39"/>
      <c r="H97" s="12">
        <v>1</v>
      </c>
    </row>
    <row r="98" spans="1:8" s="12" customFormat="1" ht="69.75" customHeight="1" x14ac:dyDescent="0.15">
      <c r="A98" s="12">
        <v>10101</v>
      </c>
      <c r="B98" s="9" t="s">
        <v>85</v>
      </c>
      <c r="C98" s="10" t="s">
        <v>142</v>
      </c>
      <c r="D98" s="17">
        <v>79</v>
      </c>
      <c r="E98" s="22">
        <v>6</v>
      </c>
      <c r="F98" s="17" t="s">
        <v>34</v>
      </c>
      <c r="G98" s="39" t="s">
        <v>229</v>
      </c>
      <c r="H98" s="12">
        <v>1</v>
      </c>
    </row>
    <row r="99" spans="1:8" s="16" customFormat="1" ht="69.75" customHeight="1" x14ac:dyDescent="0.15">
      <c r="A99" s="12">
        <v>10101</v>
      </c>
      <c r="B99" s="9" t="s">
        <v>170</v>
      </c>
      <c r="C99" s="10" t="s">
        <v>171</v>
      </c>
      <c r="D99" s="17">
        <v>90</v>
      </c>
      <c r="E99" s="22">
        <v>6.5</v>
      </c>
      <c r="F99" s="17" t="s">
        <v>7</v>
      </c>
      <c r="G99" s="39" t="s">
        <v>229</v>
      </c>
      <c r="H99" s="12">
        <v>1</v>
      </c>
    </row>
    <row r="100" spans="1:8" s="12" customFormat="1" ht="69.75" customHeight="1" x14ac:dyDescent="0.15">
      <c r="A100" s="12">
        <v>10107</v>
      </c>
      <c r="B100" s="9" t="s">
        <v>273</v>
      </c>
      <c r="C100" s="10" t="s">
        <v>244</v>
      </c>
      <c r="D100" s="17" t="s">
        <v>245</v>
      </c>
      <c r="E100" s="22" t="s">
        <v>245</v>
      </c>
      <c r="F100" s="15" t="s">
        <v>245</v>
      </c>
      <c r="G100" s="39" t="s">
        <v>243</v>
      </c>
      <c r="H100" s="12">
        <v>1</v>
      </c>
    </row>
    <row r="101" spans="1:8" ht="69.75" customHeight="1" x14ac:dyDescent="0.15">
      <c r="A101" s="12">
        <v>10109</v>
      </c>
      <c r="B101" s="9" t="s">
        <v>186</v>
      </c>
      <c r="C101" s="10" t="s">
        <v>187</v>
      </c>
      <c r="D101" s="17">
        <v>90</v>
      </c>
      <c r="E101" s="22">
        <v>6.5</v>
      </c>
      <c r="F101" s="15" t="s">
        <v>34</v>
      </c>
      <c r="G101" s="39" t="s">
        <v>268</v>
      </c>
      <c r="H101" s="12">
        <v>1</v>
      </c>
    </row>
    <row r="102" spans="1:8" s="12" customFormat="1" ht="69.75" customHeight="1" x14ac:dyDescent="0.15">
      <c r="A102" s="12">
        <v>10203</v>
      </c>
      <c r="B102" s="23" t="s">
        <v>106</v>
      </c>
      <c r="C102" s="10" t="s">
        <v>146</v>
      </c>
      <c r="D102" s="17">
        <v>79</v>
      </c>
      <c r="E102" s="22">
        <v>6</v>
      </c>
      <c r="F102" s="11" t="s">
        <v>52</v>
      </c>
      <c r="G102" s="39" t="s">
        <v>235</v>
      </c>
      <c r="H102" s="12">
        <v>1</v>
      </c>
    </row>
    <row r="103" spans="1:8" s="12" customFormat="1" ht="69.75" customHeight="1" x14ac:dyDescent="0.15">
      <c r="A103" s="12">
        <v>10203</v>
      </c>
      <c r="B103" s="23" t="s">
        <v>279</v>
      </c>
      <c r="C103" s="10" t="s">
        <v>147</v>
      </c>
      <c r="D103" s="17" t="s">
        <v>34</v>
      </c>
      <c r="E103" s="22" t="s">
        <v>34</v>
      </c>
      <c r="F103" s="11" t="s">
        <v>52</v>
      </c>
      <c r="G103" s="39" t="s">
        <v>236</v>
      </c>
      <c r="H103" s="12">
        <v>1</v>
      </c>
    </row>
    <row r="104" spans="1:8" s="12" customFormat="1" ht="69.75" customHeight="1" x14ac:dyDescent="0.15">
      <c r="A104" s="12">
        <v>10303</v>
      </c>
      <c r="B104" s="9" t="s">
        <v>274</v>
      </c>
      <c r="C104" s="10" t="s">
        <v>114</v>
      </c>
      <c r="D104" s="17" t="s">
        <v>269</v>
      </c>
      <c r="E104" s="22" t="s">
        <v>269</v>
      </c>
      <c r="F104" s="11" t="s">
        <v>196</v>
      </c>
      <c r="G104" s="39" t="s">
        <v>313</v>
      </c>
      <c r="H104" s="12">
        <v>1</v>
      </c>
    </row>
    <row r="105" spans="1:8" s="12" customFormat="1" ht="69.75" customHeight="1" x14ac:dyDescent="0.15">
      <c r="A105" s="12">
        <v>10304</v>
      </c>
      <c r="B105" s="9" t="s">
        <v>270</v>
      </c>
      <c r="C105" s="10" t="s">
        <v>247</v>
      </c>
      <c r="D105" s="17">
        <v>79</v>
      </c>
      <c r="E105" s="22">
        <v>6</v>
      </c>
      <c r="F105" s="11" t="s">
        <v>196</v>
      </c>
      <c r="G105" s="39" t="s">
        <v>34</v>
      </c>
      <c r="H105" s="12">
        <v>1</v>
      </c>
    </row>
    <row r="106" spans="1:8" s="12" customFormat="1" ht="69.75" customHeight="1" x14ac:dyDescent="0.15">
      <c r="A106" s="12">
        <v>10501</v>
      </c>
      <c r="B106" s="9" t="s">
        <v>95</v>
      </c>
      <c r="C106" s="10" t="s">
        <v>94</v>
      </c>
      <c r="D106" s="17">
        <v>79</v>
      </c>
      <c r="E106" s="22">
        <v>6</v>
      </c>
      <c r="F106" s="15" t="s">
        <v>7</v>
      </c>
      <c r="G106" s="39" t="s">
        <v>234</v>
      </c>
      <c r="H106" s="12">
        <v>1</v>
      </c>
    </row>
    <row r="107" spans="1:8" s="12" customFormat="1" ht="69.75" customHeight="1" x14ac:dyDescent="0.15">
      <c r="A107" s="12">
        <v>10702</v>
      </c>
      <c r="B107" s="9" t="s">
        <v>290</v>
      </c>
      <c r="C107" s="10" t="s">
        <v>105</v>
      </c>
      <c r="D107" s="17">
        <v>79</v>
      </c>
      <c r="E107" s="22">
        <v>6</v>
      </c>
      <c r="F107" s="17" t="s">
        <v>7</v>
      </c>
      <c r="G107" s="39" t="s">
        <v>234</v>
      </c>
      <c r="H107" s="12">
        <v>1</v>
      </c>
    </row>
    <row r="108" spans="1:8" s="12" customFormat="1" ht="69.75" customHeight="1" x14ac:dyDescent="0.15">
      <c r="A108" s="12">
        <v>11101</v>
      </c>
      <c r="B108" s="9" t="s">
        <v>163</v>
      </c>
      <c r="C108" s="10" t="s">
        <v>48</v>
      </c>
      <c r="D108" s="29">
        <v>90</v>
      </c>
      <c r="E108" s="32">
        <v>6.5</v>
      </c>
      <c r="F108" s="33" t="s">
        <v>197</v>
      </c>
      <c r="G108" s="39" t="s">
        <v>234</v>
      </c>
      <c r="H108" s="12">
        <v>1</v>
      </c>
    </row>
    <row r="109" spans="1:8" s="12" customFormat="1" ht="69.75" customHeight="1" x14ac:dyDescent="0.15">
      <c r="A109" s="12">
        <v>11205</v>
      </c>
      <c r="B109" s="9" t="s">
        <v>102</v>
      </c>
      <c r="C109" s="10" t="s">
        <v>165</v>
      </c>
      <c r="D109" s="17">
        <v>79</v>
      </c>
      <c r="E109" s="22">
        <v>6</v>
      </c>
      <c r="F109" s="18" t="s">
        <v>194</v>
      </c>
      <c r="G109" s="39" t="s">
        <v>313</v>
      </c>
      <c r="H109" s="12">
        <v>1</v>
      </c>
    </row>
    <row r="110" spans="1:8" s="12" customFormat="1" ht="69.75" customHeight="1" x14ac:dyDescent="0.15">
      <c r="A110" s="12">
        <v>11206</v>
      </c>
      <c r="B110" s="9" t="s">
        <v>195</v>
      </c>
      <c r="C110" s="10" t="s">
        <v>266</v>
      </c>
      <c r="D110" s="17">
        <v>79</v>
      </c>
      <c r="E110" s="22">
        <v>6</v>
      </c>
      <c r="F110" s="18" t="s">
        <v>267</v>
      </c>
      <c r="G110" s="39" t="s">
        <v>313</v>
      </c>
      <c r="H110" s="12">
        <v>1</v>
      </c>
    </row>
    <row r="111" spans="1:8" s="12" customFormat="1" ht="69.75" customHeight="1" x14ac:dyDescent="0.15">
      <c r="A111" s="12">
        <v>11401</v>
      </c>
      <c r="B111" s="9" t="s">
        <v>251</v>
      </c>
      <c r="C111" s="10" t="s">
        <v>250</v>
      </c>
      <c r="D111" s="17">
        <v>79</v>
      </c>
      <c r="E111" s="22">
        <v>6</v>
      </c>
      <c r="F111" s="15" t="s">
        <v>34</v>
      </c>
      <c r="G111" s="39" t="s">
        <v>313</v>
      </c>
      <c r="H111" s="12">
        <v>1</v>
      </c>
    </row>
    <row r="112" spans="1:8" s="12" customFormat="1" ht="69.75" customHeight="1" x14ac:dyDescent="0.15">
      <c r="A112" s="12">
        <v>20102</v>
      </c>
      <c r="B112" s="9" t="s">
        <v>155</v>
      </c>
      <c r="C112" s="10" t="s">
        <v>69</v>
      </c>
      <c r="D112" s="17">
        <v>79</v>
      </c>
      <c r="E112" s="22">
        <v>6</v>
      </c>
      <c r="F112" s="15" t="s">
        <v>34</v>
      </c>
      <c r="G112" s="39" t="s">
        <v>234</v>
      </c>
      <c r="H112" s="12">
        <v>1</v>
      </c>
    </row>
    <row r="113" spans="1:8" s="12" customFormat="1" ht="69.75" customHeight="1" x14ac:dyDescent="0.15">
      <c r="A113" s="12">
        <v>20108</v>
      </c>
      <c r="B113" s="9" t="s">
        <v>160</v>
      </c>
      <c r="C113" s="10" t="s">
        <v>49</v>
      </c>
      <c r="D113" s="27">
        <v>90</v>
      </c>
      <c r="E113" s="22">
        <v>6.5</v>
      </c>
      <c r="F113" s="15" t="s">
        <v>34</v>
      </c>
      <c r="G113" s="39" t="s">
        <v>234</v>
      </c>
      <c r="H113" s="12">
        <v>1</v>
      </c>
    </row>
    <row r="114" spans="1:8" s="12" customFormat="1" ht="69.75" customHeight="1" x14ac:dyDescent="0.15">
      <c r="A114" s="12">
        <v>20203</v>
      </c>
      <c r="B114" s="23" t="s">
        <v>76</v>
      </c>
      <c r="C114" s="10" t="s">
        <v>75</v>
      </c>
      <c r="D114" s="17">
        <v>79</v>
      </c>
      <c r="E114" s="22">
        <v>6</v>
      </c>
      <c r="F114" s="15" t="s">
        <v>34</v>
      </c>
      <c r="G114" s="39" t="s">
        <v>234</v>
      </c>
      <c r="H114" s="12">
        <v>1</v>
      </c>
    </row>
    <row r="115" spans="1:8" s="12" customFormat="1" ht="69.75" customHeight="1" x14ac:dyDescent="0.15">
      <c r="A115" s="12">
        <v>30101</v>
      </c>
      <c r="B115" s="9" t="s">
        <v>284</v>
      </c>
      <c r="C115" s="10" t="s">
        <v>80</v>
      </c>
      <c r="D115" s="17">
        <v>79</v>
      </c>
      <c r="E115" s="22">
        <v>6</v>
      </c>
      <c r="F115" s="17" t="s">
        <v>34</v>
      </c>
      <c r="G115" s="39" t="s">
        <v>34</v>
      </c>
      <c r="H115" s="12">
        <v>1</v>
      </c>
    </row>
    <row r="116" spans="1:8" s="12" customFormat="1" ht="16.5" x14ac:dyDescent="0.15">
      <c r="A116" s="12">
        <v>30106</v>
      </c>
      <c r="B116" s="9" t="s">
        <v>51</v>
      </c>
      <c r="C116" s="10" t="s">
        <v>50</v>
      </c>
      <c r="D116" s="17">
        <v>79</v>
      </c>
      <c r="E116" s="22">
        <v>6</v>
      </c>
      <c r="F116" s="17" t="s">
        <v>7</v>
      </c>
      <c r="G116" s="39" t="s">
        <v>234</v>
      </c>
      <c r="H116" s="12">
        <v>1</v>
      </c>
    </row>
    <row r="117" spans="1:8" ht="69.75" customHeight="1" x14ac:dyDescent="0.15">
      <c r="A117" s="12">
        <v>40204</v>
      </c>
      <c r="B117" s="9" t="s">
        <v>175</v>
      </c>
      <c r="C117" s="10" t="s">
        <v>176</v>
      </c>
      <c r="D117" s="17">
        <v>79</v>
      </c>
      <c r="E117" s="22">
        <v>6</v>
      </c>
      <c r="F117" s="13" t="s">
        <v>58</v>
      </c>
      <c r="G117" s="39" t="s">
        <v>34</v>
      </c>
      <c r="H117" s="12">
        <v>1</v>
      </c>
    </row>
    <row r="118" spans="1:8" s="12" customFormat="1" ht="33" x14ac:dyDescent="0.15">
      <c r="A118" s="12">
        <v>40403</v>
      </c>
      <c r="B118" s="9" t="s">
        <v>204</v>
      </c>
      <c r="C118" s="10" t="s">
        <v>205</v>
      </c>
      <c r="D118" s="17">
        <v>79</v>
      </c>
      <c r="E118" s="22">
        <v>6</v>
      </c>
      <c r="F118" s="13" t="s">
        <v>60</v>
      </c>
      <c r="G118" s="39" t="s">
        <v>313</v>
      </c>
      <c r="H118" s="12">
        <v>1</v>
      </c>
    </row>
    <row r="119" spans="1:8" s="12" customFormat="1" ht="33" x14ac:dyDescent="0.15">
      <c r="A119" s="12">
        <v>40408</v>
      </c>
      <c r="B119" s="9" t="s">
        <v>134</v>
      </c>
      <c r="C119" s="10" t="s">
        <v>133</v>
      </c>
      <c r="D119" s="17">
        <v>79</v>
      </c>
      <c r="E119" s="22">
        <v>6</v>
      </c>
      <c r="F119" s="13" t="s">
        <v>59</v>
      </c>
      <c r="G119" s="39" t="s">
        <v>234</v>
      </c>
      <c r="H119" s="12">
        <v>1</v>
      </c>
    </row>
    <row r="120" spans="1:8" s="12" customFormat="1" ht="69.75" customHeight="1" x14ac:dyDescent="0.15">
      <c r="A120" s="60">
        <v>40410</v>
      </c>
      <c r="B120" s="9" t="s">
        <v>213</v>
      </c>
      <c r="C120" s="10" t="s">
        <v>214</v>
      </c>
      <c r="D120" s="17">
        <v>79</v>
      </c>
      <c r="E120" s="22">
        <v>6</v>
      </c>
      <c r="F120" s="13" t="s">
        <v>60</v>
      </c>
      <c r="G120" s="39" t="s">
        <v>313</v>
      </c>
      <c r="H120" s="1">
        <v>1</v>
      </c>
    </row>
    <row r="121" spans="1:8" s="12" customFormat="1" ht="69.75" customHeight="1" x14ac:dyDescent="0.15">
      <c r="A121" s="59">
        <v>40410</v>
      </c>
      <c r="B121" s="9" t="s">
        <v>252</v>
      </c>
      <c r="C121" s="10" t="s">
        <v>253</v>
      </c>
      <c r="D121" s="17">
        <v>79</v>
      </c>
      <c r="E121" s="22">
        <v>6</v>
      </c>
      <c r="F121" s="13" t="s">
        <v>59</v>
      </c>
      <c r="G121" s="39" t="s">
        <v>254</v>
      </c>
      <c r="H121" s="1">
        <v>1</v>
      </c>
    </row>
    <row r="122" spans="1:8" s="12" customFormat="1" ht="69.75" customHeight="1" x14ac:dyDescent="0.15">
      <c r="A122" s="12">
        <v>50702</v>
      </c>
      <c r="B122" s="9" t="s">
        <v>156</v>
      </c>
      <c r="C122" s="10" t="s">
        <v>70</v>
      </c>
      <c r="D122" s="27">
        <v>79</v>
      </c>
      <c r="E122" s="22">
        <v>6</v>
      </c>
      <c r="F122" s="15" t="s">
        <v>34</v>
      </c>
      <c r="G122" s="39" t="s">
        <v>234</v>
      </c>
      <c r="H122" s="12">
        <v>1</v>
      </c>
    </row>
    <row r="123" spans="1:8" s="12" customFormat="1" ht="69.75" customHeight="1" x14ac:dyDescent="0.15">
      <c r="A123" s="59">
        <v>50703</v>
      </c>
      <c r="B123" s="9" t="s">
        <v>159</v>
      </c>
      <c r="C123" s="10" t="s">
        <v>73</v>
      </c>
      <c r="D123" s="27">
        <v>79</v>
      </c>
      <c r="E123" s="22">
        <v>6</v>
      </c>
      <c r="F123" s="17" t="s">
        <v>34</v>
      </c>
      <c r="G123" s="58" t="s">
        <v>234</v>
      </c>
      <c r="H123" s="1">
        <v>1</v>
      </c>
    </row>
    <row r="124" spans="1:8" s="12" customFormat="1" ht="69.75" customHeight="1" x14ac:dyDescent="0.15">
      <c r="A124" s="59">
        <v>99901</v>
      </c>
      <c r="B124" s="9" t="s">
        <v>306</v>
      </c>
      <c r="C124" s="10" t="s">
        <v>309</v>
      </c>
      <c r="D124" s="17">
        <v>100</v>
      </c>
      <c r="E124" s="22" t="s">
        <v>312</v>
      </c>
      <c r="F124" s="17" t="s">
        <v>312</v>
      </c>
      <c r="G124" s="39" t="s">
        <v>312</v>
      </c>
      <c r="H124" s="1">
        <v>1</v>
      </c>
    </row>
    <row r="125" spans="1:8" ht="69.75" customHeight="1" x14ac:dyDescent="0.15">
      <c r="A125" s="59">
        <v>99902</v>
      </c>
      <c r="B125" s="9" t="s">
        <v>307</v>
      </c>
      <c r="C125" s="10" t="s">
        <v>310</v>
      </c>
      <c r="D125" s="17">
        <v>110</v>
      </c>
      <c r="E125" s="22">
        <v>7.5</v>
      </c>
      <c r="F125" s="17" t="s">
        <v>312</v>
      </c>
      <c r="G125" s="39" t="s">
        <v>237</v>
      </c>
      <c r="H125" s="1">
        <v>1</v>
      </c>
    </row>
    <row r="126" spans="1:8" ht="69.75" customHeight="1" x14ac:dyDescent="0.15">
      <c r="A126" s="12">
        <v>99904</v>
      </c>
      <c r="B126" s="9" t="s">
        <v>308</v>
      </c>
      <c r="C126" s="10" t="s">
        <v>311</v>
      </c>
      <c r="D126" s="17">
        <v>110</v>
      </c>
      <c r="E126" s="22">
        <v>7</v>
      </c>
      <c r="F126" s="15" t="s">
        <v>312</v>
      </c>
      <c r="G126" s="39" t="s">
        <v>237</v>
      </c>
      <c r="H126" s="12">
        <v>1</v>
      </c>
    </row>
  </sheetData>
  <autoFilter ref="A1:H1" xr:uid="{17F66983-5150-4DC5-BC0E-6DF8E604A953}">
    <sortState xmlns:xlrd2="http://schemas.microsoft.com/office/spreadsheetml/2017/richdata2" ref="A2:H125">
      <sortCondition ref="H1"/>
    </sortState>
  </autoFilter>
  <phoneticPr fontId="4"/>
  <conditionalFormatting sqref="F118 F123:F126 F71:F93 F21:F47">
    <cfRule type="containsBlanks" dxfId="2" priority="8">
      <formula>LEN(TRIM(F21))=0</formula>
    </cfRule>
  </conditionalFormatting>
  <conditionalFormatting sqref="F116:F117">
    <cfRule type="containsBlanks" dxfId="1" priority="5">
      <formula>LEN(TRIM(F116))=0</formula>
    </cfRule>
  </conditionalFormatting>
  <conditionalFormatting sqref="F24">
    <cfRule type="containsBlanks" dxfId="0" priority="3">
      <formula>LEN(TRIM(F24))=0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Footer>&amp;C&amp;P / 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4 F e V x S M I m i l A A A A 9 Q A A A B I A H A B D b 2 5 m a W c v U G F j a 2 F n Z S 5 4 b W w g o h g A K K A U A A A A A A A A A A A A A A A A A A A A A A A A A A A A h Y 8 x D o I w G I W v Q r r T Q j U G y U 8 Z 3 I w k J C b G t S k V q l A M L Z a 7 O X g k r y B G U T f H 9 7 1 v e O 9 + v U E 6 N L V 3 k Z 1 R r U 5 Q i A P k S S 3 a Q u k y Q b 0 9 + B F K G e R c n H g p v V H W J h 5 M k a D K 2 n N M i H M O u x l u u 5 L Q I A j J P t t s R S U b j j 6 y + i / 7 S h v L t Z C I w e 4 1 h l G 8 X O B o T n E A Z G K Q K f 3 t 6 T j 3 2 f 5 A W P W 1 7 T v J j t x f 5 0 C m C O R 9 g T 0 A U E s D B B Q A A g A I A I u B X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L g V 5 X K I p H u A 4 A A A A R A A A A E w A c A E Z v c m 1 1 b G F z L 1 N l Y 3 R p b 2 4 x L m 0 g o h g A K K A U A A A A A A A A A A A A A A A A A A A A A A A A A A A A K 0 5 N L s n M z 1 M I h t C G 1 g B Q S w E C L Q A U A A I A C A C L g V 5 X F I w i a K U A A A D 1 A A A A E g A A A A A A A A A A A A A A A A A A A A A A Q 2 9 u Z m l n L 1 B h Y 2 t h Z 2 U u e G 1 s U E s B A i 0 A F A A C A A g A i 4 F e V w / K 6 a u k A A A A 6 Q A A A B M A A A A A A A A A A A A A A A A A 8 Q A A A F t D b 2 5 0 Z W 5 0 X 1 R 5 c G V z X S 5 4 b W x Q S w E C L Q A U A A I A C A C L g V 5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S I K k g n / p E G g L e X T d u p z v g A A A A A C A A A A A A A D Z g A A w A A A A B A A A A C G m R E u N D m i r m G u v 9 9 3 t Q V 9 A A A A A A S A A A C g A A A A E A A A A F b F I D 1 G o Y E I t 9 Z 1 2 L O u z n 1 Q A A A A z 0 6 w p K w C r B 9 e I G m 0 a u q / R o C E E 1 7 9 e / v H Z a 0 A U b J Z N A k t R 5 R k i L b j I 2 e Z P u / D p / 2 X o a / n c H k t M N F J x + + O i l k R 7 q D 5 n G p C k m I J H a H X 5 R / h 3 Y s U A A A A D r S r f j L e F c s H 9 m q F J w n Z J S K 4 F i U = < / D a t a M a s h u p > 
</file>

<file path=customXml/itemProps1.xml><?xml version="1.0" encoding="utf-8"?>
<ds:datastoreItem xmlns:ds="http://schemas.openxmlformats.org/officeDocument/2006/customXml" ds:itemID="{B299EB99-2206-4CAE-AD27-740AB9D520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Sheet1</vt:lpstr>
      <vt:lpstr>Data</vt:lpstr>
      <vt:lpstr>別表</vt:lpstr>
      <vt:lpstr>別表!A</vt:lpstr>
      <vt:lpstr>Sheet1!Print_Area</vt:lpstr>
      <vt:lpstr>別表!Print_Area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2023-10-31T00:07:52Z</dcterms:modified>
</cp:coreProperties>
</file>