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codeName="ThisWorkbook" defaultThemeVersion="124226"/>
  <xr:revisionPtr revIDLastSave="0" documentId="13_ncr:1_{BEDB6E83-9D00-4246-9A93-335DD5959ECF}" xr6:coauthVersionLast="47" xr6:coauthVersionMax="47" xr10:uidLastSave="{00000000-0000-0000-0000-000000000000}"/>
  <workbookProtection workbookAlgorithmName="SHA-512" workbookHashValue="BFerM/StAMT8zATW50OUrYWKvm3/KZHeKd31g/64d27B1kX2+arccc88djQqjc97y2Iei3P90gUk93h2FpliYA==" workbookSaltValue="UDQda9hwiW62svquLLOECw==" workbookSpinCount="100000" lockStructure="1"/>
  <bookViews>
    <workbookView xWindow="-120" yWindow="-120" windowWidth="29040" windowHeight="15840" tabRatio="514" xr2:uid="{00000000-000D-0000-FFFF-FFFF00000000}"/>
  </bookViews>
  <sheets>
    <sheet name="Sheet1" sheetId="2" r:id="rId1"/>
    <sheet name="Data" sheetId="3" state="hidden" r:id="rId2"/>
    <sheet name="別表" sheetId="18" state="hidden" r:id="rId3"/>
  </sheets>
  <definedNames>
    <definedName name="_xlnm._FilterDatabase" localSheetId="2" hidden="1">別表!$A$1:$J$127</definedName>
    <definedName name="A" localSheetId="2">別表!$1:$1048576</definedName>
    <definedName name="A">#REF!</definedName>
    <definedName name="_xlnm.Print_Area" localSheetId="0">Sheet1!$A$1:$G$17</definedName>
    <definedName name="_xlnm.Print_Area" localSheetId="2">別表!$B$1:$I$81</definedName>
    <definedName name="_xlnm.Print_Titles" localSheetId="0">Sheet1!$4:$7</definedName>
    <definedName name="UniList" localSheetId="2">#REF!</definedName>
    <definedName name="UniList">#REF!</definedName>
    <definedName name="UniName" localSheetId="2">#REF!</definedName>
    <definedName name="UniName">#REF!</definedName>
    <definedName name="大学リスト" localSheetId="2">#REF!</definedName>
    <definedName name="大学リスト">#REF!</definedName>
    <definedName name="派遣先大学">#REF!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2" l="1"/>
  <c r="K8" i="2"/>
  <c r="K9" i="2"/>
  <c r="K10" i="2"/>
  <c r="K11" i="2"/>
  <c r="K12" i="2"/>
  <c r="K13" i="2"/>
  <c r="K14" i="2"/>
  <c r="K15" i="2"/>
  <c r="K16" i="2"/>
  <c r="K17" i="2"/>
  <c r="G8" i="2" l="1"/>
  <c r="G10" i="2"/>
  <c r="F12" i="2" l="1"/>
  <c r="E9" i="2" l="1"/>
  <c r="F9" i="2"/>
  <c r="E10" i="2"/>
  <c r="F10" i="2"/>
  <c r="E11" i="2"/>
  <c r="F11" i="2"/>
  <c r="E12" i="2"/>
  <c r="E13" i="2"/>
  <c r="F13" i="2"/>
  <c r="E14" i="2"/>
  <c r="F14" i="2"/>
  <c r="E15" i="2"/>
  <c r="F15" i="2"/>
  <c r="E16" i="2"/>
  <c r="F16" i="2"/>
  <c r="E17" i="2"/>
  <c r="F17" i="2"/>
  <c r="F8" i="2"/>
  <c r="E8" i="2"/>
  <c r="J9" i="2"/>
  <c r="J10" i="2"/>
  <c r="J11" i="2"/>
  <c r="J12" i="2"/>
  <c r="J13" i="2"/>
  <c r="J14" i="2"/>
  <c r="J15" i="2"/>
  <c r="J16" i="2"/>
  <c r="J17" i="2"/>
  <c r="H8" i="2"/>
  <c r="I8" i="2"/>
  <c r="H9" i="2"/>
  <c r="I9" i="2"/>
  <c r="H10" i="2"/>
  <c r="I10" i="2"/>
  <c r="H11" i="2"/>
  <c r="I11" i="2"/>
  <c r="H12" i="2"/>
  <c r="I12" i="2"/>
  <c r="H13" i="2"/>
  <c r="I13" i="2"/>
  <c r="H14" i="2"/>
  <c r="I14" i="2"/>
  <c r="H15" i="2"/>
  <c r="I15" i="2"/>
  <c r="H16" i="2"/>
  <c r="I16" i="2"/>
  <c r="H17" i="2"/>
  <c r="I17" i="2"/>
  <c r="G9" i="2"/>
  <c r="G11" i="2"/>
  <c r="G12" i="2"/>
  <c r="G13" i="2"/>
  <c r="G14" i="2"/>
  <c r="G15" i="2"/>
  <c r="G16" i="2"/>
  <c r="G17" i="2"/>
  <c r="L9" i="2" l="1"/>
  <c r="E2" i="3" s="1"/>
  <c r="L11" i="2"/>
  <c r="G2" i="3" s="1"/>
  <c r="L12" i="2"/>
  <c r="H2" i="3" s="1"/>
  <c r="L15" i="2"/>
  <c r="K2" i="3" s="1"/>
  <c r="L16" i="2"/>
  <c r="L2" i="3" s="1"/>
  <c r="A2" i="3"/>
  <c r="C2" i="3"/>
  <c r="B2" i="3"/>
  <c r="L13" i="2" l="1"/>
  <c r="I2" i="3" s="1"/>
  <c r="L17" i="2"/>
  <c r="M2" i="3" s="1"/>
  <c r="L8" i="2"/>
  <c r="D2" i="3" s="1"/>
  <c r="L14" i="2"/>
  <c r="J2" i="3" s="1"/>
  <c r="L10" i="2"/>
  <c r="F2" i="3" s="1"/>
</calcChain>
</file>

<file path=xl/sharedStrings.xml><?xml version="1.0" encoding="utf-8"?>
<sst xmlns="http://schemas.openxmlformats.org/spreadsheetml/2006/main" count="644" uniqueCount="360">
  <si>
    <t>派遣先大学</t>
    <rPh sb="0" eb="2">
      <t>ハケン</t>
    </rPh>
    <rPh sb="2" eb="3">
      <t>サキ</t>
    </rPh>
    <rPh sb="3" eb="5">
      <t>ダイガク</t>
    </rPh>
    <phoneticPr fontId="3"/>
  </si>
  <si>
    <t>北京大学</t>
    <rPh sb="0" eb="2">
      <t>ペキン</t>
    </rPh>
    <rPh sb="2" eb="4">
      <t>ダイガク</t>
    </rPh>
    <phoneticPr fontId="3"/>
  </si>
  <si>
    <t>吉林大学</t>
    <rPh sb="0" eb="2">
      <t>キツリン</t>
    </rPh>
    <rPh sb="2" eb="4">
      <t>ダイガク</t>
    </rPh>
    <phoneticPr fontId="3"/>
  </si>
  <si>
    <t>国立政治大学</t>
    <rPh sb="0" eb="2">
      <t>コクリツ</t>
    </rPh>
    <rPh sb="2" eb="4">
      <t>セイジ</t>
    </rPh>
    <rPh sb="4" eb="6">
      <t>ダイガク</t>
    </rPh>
    <phoneticPr fontId="2"/>
  </si>
  <si>
    <t>オスナブリュック大学</t>
    <rPh sb="8" eb="10">
      <t>ダイガク</t>
    </rPh>
    <phoneticPr fontId="3"/>
  </si>
  <si>
    <t>NTPU</t>
  </si>
  <si>
    <t>国立台北大学</t>
  </si>
  <si>
    <t>-</t>
  </si>
  <si>
    <t>UniCode</t>
    <phoneticPr fontId="3"/>
  </si>
  <si>
    <t>Data</t>
    <phoneticPr fontId="3"/>
  </si>
  <si>
    <t>出発
時期</t>
    <rPh sb="0" eb="2">
      <t>シュッパツ</t>
    </rPh>
    <rPh sb="3" eb="5">
      <t>ジキ</t>
    </rPh>
    <phoneticPr fontId="3"/>
  </si>
  <si>
    <t>セメスター
数</t>
    <rPh sb="6" eb="7">
      <t>スウ</t>
    </rPh>
    <phoneticPr fontId="3"/>
  </si>
  <si>
    <t>(自動)
TOEFL
要件</t>
    <rPh sb="1" eb="3">
      <t>ジドウ</t>
    </rPh>
    <rPh sb="11" eb="13">
      <t>ヨウケン</t>
    </rPh>
    <phoneticPr fontId="3"/>
  </si>
  <si>
    <t>(自動)
IELTS
要件</t>
    <rPh sb="1" eb="3">
      <t>ジドウ</t>
    </rPh>
    <rPh sb="11" eb="13">
      <t>ヨウケン</t>
    </rPh>
    <phoneticPr fontId="3"/>
  </si>
  <si>
    <t>(自動)
その他語学要件</t>
    <rPh sb="1" eb="3">
      <t>ジドウ</t>
    </rPh>
    <rPh sb="7" eb="8">
      <t>タ</t>
    </rPh>
    <rPh sb="8" eb="10">
      <t>ゴガク</t>
    </rPh>
    <rPh sb="10" eb="12">
      <t>ヨウケン</t>
    </rPh>
    <phoneticPr fontId="3"/>
  </si>
  <si>
    <t>希望派遣先大学申告票</t>
    <rPh sb="0" eb="2">
      <t>キボウ</t>
    </rPh>
    <rPh sb="2" eb="4">
      <t>ハケン</t>
    </rPh>
    <rPh sb="4" eb="5">
      <t>サキ</t>
    </rPh>
    <rPh sb="5" eb="7">
      <t>ダイガク</t>
    </rPh>
    <rPh sb="7" eb="9">
      <t>シンコク</t>
    </rPh>
    <rPh sb="9" eb="10">
      <t>ヒョウ</t>
    </rPh>
    <phoneticPr fontId="3"/>
  </si>
  <si>
    <t>所持スコア</t>
    <rPh sb="0" eb="2">
      <t>ショジ</t>
    </rPh>
    <phoneticPr fontId="3"/>
  </si>
  <si>
    <t>TOEFL</t>
    <phoneticPr fontId="3"/>
  </si>
  <si>
    <t>IELTS</t>
    <phoneticPr fontId="3"/>
  </si>
  <si>
    <t>その他の語学</t>
    <rPh sb="2" eb="3">
      <t>ホカ</t>
    </rPh>
    <rPh sb="4" eb="6">
      <t>ゴガク</t>
    </rPh>
    <phoneticPr fontId="3"/>
  </si>
  <si>
    <t>学籍番号</t>
    <rPh sb="0" eb="4">
      <t>ガクセキバンゴウ</t>
    </rPh>
    <phoneticPr fontId="3"/>
  </si>
  <si>
    <t>氏名</t>
    <rPh sb="0" eb="2">
      <t>シメイ</t>
    </rPh>
    <phoneticPr fontId="3"/>
  </si>
  <si>
    <t>StudentID</t>
    <phoneticPr fontId="3"/>
  </si>
  <si>
    <t>Name</t>
    <phoneticPr fontId="3"/>
  </si>
  <si>
    <t>希望
順位</t>
    <rPh sb="0" eb="2">
      <t>キボウ</t>
    </rPh>
    <rPh sb="3" eb="5">
      <t>ジュンイ</t>
    </rPh>
    <phoneticPr fontId="3"/>
  </si>
  <si>
    <t>FileName</t>
    <phoneticPr fontId="3"/>
  </si>
  <si>
    <t>南京大学</t>
    <rPh sb="0" eb="2">
      <t>ナンキン</t>
    </rPh>
    <rPh sb="2" eb="4">
      <t>ダイガク</t>
    </rPh>
    <phoneticPr fontId="3"/>
  </si>
  <si>
    <t>マドリード・コンプルテンセ大学</t>
    <rPh sb="13" eb="15">
      <t>ダイガク</t>
    </rPh>
    <phoneticPr fontId="3"/>
  </si>
  <si>
    <t>ソウル大学</t>
    <rPh sb="3" eb="5">
      <t>ダイガク</t>
    </rPh>
    <phoneticPr fontId="3"/>
  </si>
  <si>
    <t>西江大学</t>
    <rPh sb="2" eb="4">
      <t>ダイガク</t>
    </rPh>
    <phoneticPr fontId="2"/>
  </si>
  <si>
    <t>延世大学</t>
    <rPh sb="0" eb="2">
      <t>エンセイ</t>
    </rPh>
    <phoneticPr fontId="2"/>
  </si>
  <si>
    <t>HEC</t>
  </si>
  <si>
    <t>HEC経営大学院</t>
  </si>
  <si>
    <t>COLMEX</t>
  </si>
  <si>
    <t>-</t>
    <phoneticPr fontId="3"/>
  </si>
  <si>
    <t>Korea BS</t>
    <phoneticPr fontId="3"/>
  </si>
  <si>
    <t>Complutense</t>
    <phoneticPr fontId="3"/>
  </si>
  <si>
    <t>Brussels</t>
    <phoneticPr fontId="3"/>
  </si>
  <si>
    <t>Maastricht</t>
    <phoneticPr fontId="3"/>
  </si>
  <si>
    <t>Groningen</t>
    <phoneticPr fontId="3"/>
  </si>
  <si>
    <t>Sogang</t>
    <phoneticPr fontId="3"/>
  </si>
  <si>
    <t>Yonsei</t>
    <phoneticPr fontId="3"/>
  </si>
  <si>
    <t>Lausanne</t>
    <phoneticPr fontId="3"/>
  </si>
  <si>
    <t>NCCU</t>
    <phoneticPr fontId="3"/>
  </si>
  <si>
    <t>Pekin</t>
    <phoneticPr fontId="3"/>
  </si>
  <si>
    <t>BeijingNormal</t>
    <phoneticPr fontId="3"/>
  </si>
  <si>
    <t>Nanjing</t>
    <phoneticPr fontId="3"/>
  </si>
  <si>
    <t>Osnabruck</t>
    <phoneticPr fontId="3"/>
  </si>
  <si>
    <t>Lomosonov</t>
    <phoneticPr fontId="3"/>
  </si>
  <si>
    <t>Tulane</t>
    <phoneticPr fontId="3"/>
  </si>
  <si>
    <t>UNE</t>
    <phoneticPr fontId="3"/>
  </si>
  <si>
    <t>ニューイングランド大学</t>
    <rPh sb="9" eb="11">
      <t>ダイガク</t>
    </rPh>
    <phoneticPr fontId="3"/>
  </si>
  <si>
    <t>ドイツ語
ÖSD A2 / 独検3級 / GOETHE-ZERTIFIKAT A2</t>
    <rPh sb="3" eb="4">
      <t>ゴ</t>
    </rPh>
    <phoneticPr fontId="3"/>
  </si>
  <si>
    <t>ESADE_Law</t>
    <phoneticPr fontId="3"/>
  </si>
  <si>
    <t>SNU</t>
  </si>
  <si>
    <t>韓国語
TOPIK Level 5 / 
KLAT Level 5</t>
    <rPh sb="0" eb="3">
      <t>カンコクゴ</t>
    </rPh>
    <phoneticPr fontId="3"/>
  </si>
  <si>
    <t>SKKU</t>
  </si>
  <si>
    <t>成均館大学</t>
    <phoneticPr fontId="3"/>
  </si>
  <si>
    <t>韓国語
TOPIK Level 4 /
KLAT Level 4</t>
    <rPh sb="0" eb="3">
      <t>カンコクゴ</t>
    </rPh>
    <phoneticPr fontId="3"/>
  </si>
  <si>
    <t>中国語
HSK Level 4 / 中検2級</t>
    <rPh sb="0" eb="3">
      <t>チュウゴクゴ</t>
    </rPh>
    <rPh sb="18" eb="20">
      <t>チュウケン</t>
    </rPh>
    <rPh sb="21" eb="22">
      <t>キュウ</t>
    </rPh>
    <phoneticPr fontId="3"/>
  </si>
  <si>
    <t>中国語
HSK Level 5 / 中検2級</t>
    <rPh sb="0" eb="3">
      <t>チュウゴクゴ</t>
    </rPh>
    <rPh sb="18" eb="20">
      <t>チュウケン</t>
    </rPh>
    <rPh sb="21" eb="22">
      <t>キュウ</t>
    </rPh>
    <phoneticPr fontId="3"/>
  </si>
  <si>
    <t>Jilin</t>
  </si>
  <si>
    <t>TOEFL iBT</t>
    <phoneticPr fontId="3"/>
  </si>
  <si>
    <t>英語以外の
語学要件</t>
    <rPh sb="0" eb="2">
      <t>エイゴ</t>
    </rPh>
    <rPh sb="2" eb="4">
      <t>イガイ</t>
    </rPh>
    <rPh sb="6" eb="8">
      <t>ゴガク</t>
    </rPh>
    <rPh sb="8" eb="10">
      <t>ヨウケン</t>
    </rPh>
    <phoneticPr fontId="3"/>
  </si>
  <si>
    <t>UPennA</t>
  </si>
  <si>
    <t>UPennW</t>
  </si>
  <si>
    <t>カリフォルニア大学</t>
    <phoneticPr fontId="3"/>
  </si>
  <si>
    <t>Minnesota</t>
    <phoneticPr fontId="3"/>
  </si>
  <si>
    <t>Carlson</t>
    <phoneticPr fontId="3"/>
  </si>
  <si>
    <t>Michigan</t>
    <phoneticPr fontId="3"/>
  </si>
  <si>
    <t>SouthCarolina</t>
    <phoneticPr fontId="3"/>
  </si>
  <si>
    <t>Hawaii</t>
    <phoneticPr fontId="3"/>
  </si>
  <si>
    <t>Hawaii(t)</t>
    <phoneticPr fontId="3"/>
  </si>
  <si>
    <t>washington</t>
    <phoneticPr fontId="3"/>
  </si>
  <si>
    <t>virginia</t>
    <phoneticPr fontId="3"/>
  </si>
  <si>
    <t>York</t>
    <phoneticPr fontId="3"/>
  </si>
  <si>
    <t>ヨーク大学</t>
    <rPh sb="3" eb="5">
      <t>ダイガク</t>
    </rPh>
    <phoneticPr fontId="3"/>
  </si>
  <si>
    <t>UBC</t>
  </si>
  <si>
    <t>ブリティッシュ・コロンビア大学</t>
  </si>
  <si>
    <t>ANU</t>
  </si>
  <si>
    <t>Monash</t>
  </si>
  <si>
    <t>ニューサウスウェールズ大学</t>
    <rPh sb="11" eb="13">
      <t>ダイガク</t>
    </rPh>
    <phoneticPr fontId="3"/>
  </si>
  <si>
    <t>Melbourne</t>
  </si>
  <si>
    <t>メルボルン大学</t>
    <rPh sb="5" eb="7">
      <t>ダイガク</t>
    </rPh>
    <phoneticPr fontId="3"/>
  </si>
  <si>
    <t>バーミンガム大学</t>
  </si>
  <si>
    <t>SOAS</t>
  </si>
  <si>
    <t>Manchester</t>
  </si>
  <si>
    <t>NewCastle</t>
  </si>
  <si>
    <t>Glassgow</t>
  </si>
  <si>
    <t>グラスゴー大学</t>
  </si>
  <si>
    <t>King's</t>
  </si>
  <si>
    <t>Trento</t>
  </si>
  <si>
    <t>トレント大学</t>
  </si>
  <si>
    <t>WU</t>
    <phoneticPr fontId="3"/>
  </si>
  <si>
    <t>ウィーン経済大学</t>
    <rPh sb="4" eb="6">
      <t>ケイザイ</t>
    </rPh>
    <phoneticPr fontId="3"/>
  </si>
  <si>
    <t>St.Gallen</t>
  </si>
  <si>
    <t>Stockholm</t>
  </si>
  <si>
    <t>ストックホルム経済大学</t>
  </si>
  <si>
    <t>Lund</t>
  </si>
  <si>
    <t>バルセロナ自治大学</t>
    <rPh sb="5" eb="7">
      <t>ジチ</t>
    </rPh>
    <rPh sb="7" eb="9">
      <t>ダイガク</t>
    </rPh>
    <phoneticPr fontId="3"/>
  </si>
  <si>
    <t>スペイン語
DELE B1</t>
    <phoneticPr fontId="3"/>
  </si>
  <si>
    <t>CBS</t>
  </si>
  <si>
    <t>コペンハーゲン経済大学</t>
    <rPh sb="7" eb="9">
      <t>ケイザイ</t>
    </rPh>
    <rPh sb="9" eb="11">
      <t>ダイガク</t>
    </rPh>
    <phoneticPr fontId="3"/>
  </si>
  <si>
    <t>Aarhus</t>
  </si>
  <si>
    <t>ベルリン・フンボルト大学</t>
    <rPh sb="10" eb="12">
      <t>ダイガク</t>
    </rPh>
    <phoneticPr fontId="3"/>
  </si>
  <si>
    <t>Mannheim</t>
  </si>
  <si>
    <t>マンハイム大学</t>
  </si>
  <si>
    <t>Cologne</t>
  </si>
  <si>
    <t>Heidelberg</t>
    <phoneticPr fontId="3"/>
  </si>
  <si>
    <t>ハイデルベルク大学</t>
  </si>
  <si>
    <t xml:space="preserve">ミュンヘン大学
</t>
    <phoneticPr fontId="3"/>
  </si>
  <si>
    <t>AaltoM</t>
  </si>
  <si>
    <t>AaltoH</t>
  </si>
  <si>
    <t>Paris1</t>
  </si>
  <si>
    <t>SciencesPo</t>
  </si>
  <si>
    <t>パリ政治学院</t>
  </si>
  <si>
    <t>ESSEC</t>
    <phoneticPr fontId="3"/>
  </si>
  <si>
    <t>Dauphine</t>
  </si>
  <si>
    <t>パリ・ドフィーヌ大学</t>
    <rPh sb="8" eb="10">
      <t>ダイガク</t>
    </rPh>
    <phoneticPr fontId="3"/>
  </si>
  <si>
    <t>Gent</t>
    <phoneticPr fontId="3"/>
  </si>
  <si>
    <t>Indonesia</t>
  </si>
  <si>
    <t>インドネシア大学</t>
    <rPh sb="6" eb="8">
      <t>ダイガク</t>
    </rPh>
    <phoneticPr fontId="3"/>
  </si>
  <si>
    <t>SNU_Korean</t>
    <phoneticPr fontId="3"/>
  </si>
  <si>
    <t>SMU</t>
  </si>
  <si>
    <t>シンガポール経営大学</t>
    <rPh sb="6" eb="8">
      <t>ケイエイ</t>
    </rPh>
    <rPh sb="8" eb="10">
      <t>ダイガク</t>
    </rPh>
    <phoneticPr fontId="3"/>
  </si>
  <si>
    <t>Chula</t>
  </si>
  <si>
    <t>NTU</t>
  </si>
  <si>
    <t>国立台湾大学</t>
    <rPh sb="0" eb="2">
      <t>コクリツ</t>
    </rPh>
    <rPh sb="2" eb="4">
      <t>タイワン</t>
    </rPh>
    <rPh sb="4" eb="6">
      <t>ダイガク</t>
    </rPh>
    <phoneticPr fontId="3"/>
  </si>
  <si>
    <t>香港大学</t>
    <phoneticPr fontId="3"/>
  </si>
  <si>
    <t>CUHK</t>
  </si>
  <si>
    <t>香港中文大学</t>
  </si>
  <si>
    <t>SWLP</t>
  </si>
  <si>
    <t>西南政法大学</t>
    <rPh sb="0" eb="1">
      <t>ニシ</t>
    </rPh>
    <rPh sb="1" eb="2">
      <t>ミナミ</t>
    </rPh>
    <rPh sb="2" eb="3">
      <t>セイ</t>
    </rPh>
    <rPh sb="3" eb="4">
      <t>ホウ</t>
    </rPh>
    <rPh sb="4" eb="6">
      <t>ダイガク</t>
    </rPh>
    <phoneticPr fontId="3"/>
  </si>
  <si>
    <t>CLP</t>
  </si>
  <si>
    <t>中国政法大学</t>
    <rPh sb="0" eb="2">
      <t>チュウゴク</t>
    </rPh>
    <rPh sb="2" eb="3">
      <t>セイ</t>
    </rPh>
    <rPh sb="3" eb="4">
      <t>ホウ</t>
    </rPh>
    <rPh sb="4" eb="6">
      <t>ダイガク</t>
    </rPh>
    <phoneticPr fontId="3"/>
  </si>
  <si>
    <t>FTU</t>
  </si>
  <si>
    <t>ハノイ貿易大学</t>
    <rPh sb="3" eb="5">
      <t>ボウエキ</t>
    </rPh>
    <rPh sb="5" eb="7">
      <t>ダイガク</t>
    </rPh>
    <phoneticPr fontId="3"/>
  </si>
  <si>
    <t>UC</t>
    <phoneticPr fontId="3"/>
  </si>
  <si>
    <t>UNSW</t>
    <phoneticPr fontId="3"/>
  </si>
  <si>
    <t>Birmingham</t>
    <phoneticPr fontId="3"/>
  </si>
  <si>
    <t>UCL_BA</t>
    <phoneticPr fontId="3"/>
  </si>
  <si>
    <t>UCL_IS</t>
    <phoneticPr fontId="3"/>
  </si>
  <si>
    <t>UAB</t>
    <phoneticPr fontId="3"/>
  </si>
  <si>
    <t>Humboldt</t>
    <phoneticPr fontId="3"/>
  </si>
  <si>
    <t>Humboldt_BE</t>
    <phoneticPr fontId="3"/>
  </si>
  <si>
    <t>Muenchen</t>
    <phoneticPr fontId="3"/>
  </si>
  <si>
    <t>HKU</t>
    <phoneticPr fontId="3"/>
  </si>
  <si>
    <t>Erasmus</t>
    <phoneticPr fontId="3"/>
  </si>
  <si>
    <t>ペンシルヴァニア大学　　The College of Arts and Sciences</t>
    <rPh sb="8" eb="10">
      <t>ダイガク</t>
    </rPh>
    <phoneticPr fontId="2"/>
  </si>
  <si>
    <t>ペンシルヴァニア大学　　The Wharton School</t>
    <rPh sb="8" eb="10">
      <t>ダイガク</t>
    </rPh>
    <phoneticPr fontId="2"/>
  </si>
  <si>
    <t>ミネソタ大学　College of Liberal Arts</t>
    <phoneticPr fontId="3"/>
  </si>
  <si>
    <t>ミネソタ大学　Carlson School of Management</t>
    <phoneticPr fontId="3"/>
  </si>
  <si>
    <t>ミシガン大学　The College of Literature, Science, and the Arts</t>
    <phoneticPr fontId="3"/>
  </si>
  <si>
    <t>サウス・カロライナ大学　Darla Moore School of Business</t>
    <phoneticPr fontId="3"/>
  </si>
  <si>
    <t xml:space="preserve">ハワイ大学マノア校　【Regular Exchange Students】 </t>
    <phoneticPr fontId="3"/>
  </si>
  <si>
    <t>ハワイ大学マノア校（授業料徴収）【Hoakipa Scholarship Program】</t>
    <rPh sb="10" eb="13">
      <t>ジュギョウリョウ</t>
    </rPh>
    <rPh sb="13" eb="15">
      <t>チョウシュウ</t>
    </rPh>
    <phoneticPr fontId="3"/>
  </si>
  <si>
    <t>ワシントン大学　The Department of Economics</t>
    <rPh sb="5" eb="7">
      <t>ダイガク</t>
    </rPh>
    <phoneticPr fontId="3"/>
  </si>
  <si>
    <t>テュレーン大学　　Freeman School of Business</t>
    <phoneticPr fontId="3"/>
  </si>
  <si>
    <t>キングス・カレッジ・ロンドン大学　The School of Management and Business</t>
    <rPh sb="14" eb="16">
      <t>ダイガク</t>
    </rPh>
    <phoneticPr fontId="3"/>
  </si>
  <si>
    <t>ルンド大学　School of Economics and Management</t>
    <rPh sb="3" eb="5">
      <t>ダイガク</t>
    </rPh>
    <phoneticPr fontId="3"/>
  </si>
  <si>
    <t>ロモノーソフ・モスクワ国立総合大学　Faculty of Global Studies</t>
    <rPh sb="11" eb="13">
      <t>コクリツ</t>
    </rPh>
    <rPh sb="13" eb="15">
      <t>ソウゴウ</t>
    </rPh>
    <rPh sb="15" eb="17">
      <t>ダイガク</t>
    </rPh>
    <phoneticPr fontId="3"/>
  </si>
  <si>
    <t>高麗大学　Business School</t>
    <phoneticPr fontId="3"/>
  </si>
  <si>
    <t>ESADE_BS</t>
    <phoneticPr fontId="3"/>
  </si>
  <si>
    <t>NTPU_C</t>
    <phoneticPr fontId="3"/>
  </si>
  <si>
    <t>Pompeu</t>
    <phoneticPr fontId="3"/>
  </si>
  <si>
    <t>スペイン語
DELE B1</t>
  </si>
  <si>
    <t>バーミンガム大学 Law</t>
    <phoneticPr fontId="3"/>
  </si>
  <si>
    <t>Birmingham_L</t>
    <phoneticPr fontId="3"/>
  </si>
  <si>
    <t>バルセロナ自治大学 Faculty of Economics and Business</t>
    <rPh sb="5" eb="7">
      <t>ジチ</t>
    </rPh>
    <rPh sb="7" eb="9">
      <t>ダイガク</t>
    </rPh>
    <phoneticPr fontId="3"/>
  </si>
  <si>
    <t>UAB_EB</t>
    <phoneticPr fontId="3"/>
  </si>
  <si>
    <t>KULeuven_SS</t>
    <phoneticPr fontId="3"/>
  </si>
  <si>
    <t>延世大学　Law school</t>
    <rPh sb="0" eb="2">
      <t>エンセイ</t>
    </rPh>
    <phoneticPr fontId="2"/>
  </si>
  <si>
    <t>Yonsei_LS</t>
    <phoneticPr fontId="3"/>
  </si>
  <si>
    <t>Oregon</t>
    <phoneticPr fontId="3"/>
  </si>
  <si>
    <t>ESADE_Law_GEL</t>
    <phoneticPr fontId="3"/>
  </si>
  <si>
    <t>ルーヴェン・カトリック大学 Faculty of Economics and Business</t>
    <phoneticPr fontId="3"/>
  </si>
  <si>
    <t>KULeuven_E</t>
    <phoneticPr fontId="3"/>
  </si>
  <si>
    <t>KULeuven_A</t>
    <phoneticPr fontId="3"/>
  </si>
  <si>
    <t>KULeuven_PE</t>
    <phoneticPr fontId="3"/>
  </si>
  <si>
    <t>高麗大学</t>
    <phoneticPr fontId="3"/>
  </si>
  <si>
    <t>Korea</t>
    <phoneticPr fontId="3"/>
  </si>
  <si>
    <t>Bristol</t>
    <phoneticPr fontId="3"/>
  </si>
  <si>
    <t>ダラム大学</t>
    <phoneticPr fontId="3"/>
  </si>
  <si>
    <t>Durham</t>
    <phoneticPr fontId="3"/>
  </si>
  <si>
    <t>ルイス大学</t>
    <phoneticPr fontId="3"/>
  </si>
  <si>
    <t>Luiss</t>
    <phoneticPr fontId="3"/>
  </si>
  <si>
    <t>イタリア語
CILLS A2,
CELI Level 1</t>
    <phoneticPr fontId="3"/>
  </si>
  <si>
    <t>ボッコーニ大学</t>
    <phoneticPr fontId="3"/>
  </si>
  <si>
    <t>Bocconi</t>
    <phoneticPr fontId="3"/>
  </si>
  <si>
    <t>フランス語
DELF A2,
TCF 200-299,
仏検 準2級</t>
    <rPh sb="33" eb="34">
      <t>キュウ</t>
    </rPh>
    <phoneticPr fontId="3"/>
  </si>
  <si>
    <t>スペイン語 
DELE B1</t>
    <rPh sb="4" eb="5">
      <t>ゴ</t>
    </rPh>
    <phoneticPr fontId="3"/>
  </si>
  <si>
    <t>IE大学</t>
    <rPh sb="2" eb="4">
      <t>ダイガク</t>
    </rPh>
    <phoneticPr fontId="3"/>
  </si>
  <si>
    <t>フランス語
DELF A2, TCF 200-
299,
仏検 準2級</t>
    <phoneticPr fontId="3"/>
  </si>
  <si>
    <t>ロシア語
ТРКИ 基礎レベル</t>
    <phoneticPr fontId="3"/>
  </si>
  <si>
    <t>韓国語
TOPIK Level 3</t>
    <phoneticPr fontId="3"/>
  </si>
  <si>
    <t>韓国語
TOPIK Level 4 / 
KLAT Level 4</t>
    <phoneticPr fontId="3"/>
  </si>
  <si>
    <t>梨花女子大学</t>
    <phoneticPr fontId="3"/>
  </si>
  <si>
    <t>Ewha</t>
    <phoneticPr fontId="3"/>
  </si>
  <si>
    <t>タマサート大学</t>
    <phoneticPr fontId="3"/>
  </si>
  <si>
    <t>Thammasat</t>
    <phoneticPr fontId="3"/>
  </si>
  <si>
    <t>中国人民大学</t>
    <phoneticPr fontId="3"/>
  </si>
  <si>
    <t>Renmin</t>
    <phoneticPr fontId="3"/>
  </si>
  <si>
    <t>中国語
HSK Level 3 / 中検2級</t>
    <rPh sb="0" eb="3">
      <t>チュウゴクゴ</t>
    </rPh>
    <rPh sb="18" eb="20">
      <t>チュウケン</t>
    </rPh>
    <rPh sb="21" eb="22">
      <t>キュウ</t>
    </rPh>
    <phoneticPr fontId="3"/>
  </si>
  <si>
    <t>上海財経大学</t>
    <phoneticPr fontId="3"/>
  </si>
  <si>
    <t>SUFE</t>
    <phoneticPr fontId="3"/>
  </si>
  <si>
    <t>清華大学</t>
    <phoneticPr fontId="3"/>
  </si>
  <si>
    <t>Tsinghua</t>
    <phoneticPr fontId="3"/>
  </si>
  <si>
    <t>復旦大学</t>
    <phoneticPr fontId="3"/>
  </si>
  <si>
    <t>Fudan</t>
    <phoneticPr fontId="3"/>
  </si>
  <si>
    <t>浙江大学</t>
    <phoneticPr fontId="3"/>
  </si>
  <si>
    <t>ZHE</t>
    <phoneticPr fontId="3"/>
  </si>
  <si>
    <t>ロンドン大学ユニバーシティ・カレッジ International Social &amp; Political Studies, Faculty of Arts &amp; Humanities</t>
    <rPh sb="4" eb="6">
      <t>ダイガク</t>
    </rPh>
    <phoneticPr fontId="3"/>
  </si>
  <si>
    <t>ポンペウ・ファブラ大学 Faculty of Political Science</t>
    <rPh sb="9" eb="11">
      <t>ダイガク</t>
    </rPh>
    <phoneticPr fontId="3"/>
  </si>
  <si>
    <t>ザンクトガレン大学   Faculty of Management / Faculty of Economics / Faculty of Law / Faculty of Social Sciences / Faculty of International Affairs</t>
    <phoneticPr fontId="3"/>
  </si>
  <si>
    <t>学内申請時の注意点</t>
    <rPh sb="0" eb="2">
      <t>ガクナイ</t>
    </rPh>
    <rPh sb="2" eb="4">
      <t>シンセイ</t>
    </rPh>
    <rPh sb="4" eb="5">
      <t>ジ</t>
    </rPh>
    <rPh sb="6" eb="9">
      <t>チュウイテン</t>
    </rPh>
    <phoneticPr fontId="3"/>
  </si>
  <si>
    <t>オレゴン大学</t>
    <rPh sb="4" eb="6">
      <t>ダイガク</t>
    </rPh>
    <phoneticPr fontId="3"/>
  </si>
  <si>
    <t>高麗大学との併願可</t>
    <rPh sb="0" eb="2">
      <t>コウライ</t>
    </rPh>
    <rPh sb="2" eb="4">
      <t>ダイガク</t>
    </rPh>
    <rPh sb="6" eb="8">
      <t>ヘイガン</t>
    </rPh>
    <rPh sb="8" eb="9">
      <t>カ</t>
    </rPh>
    <phoneticPr fontId="3"/>
  </si>
  <si>
    <t>学内申請時の注意事項</t>
    <rPh sb="0" eb="2">
      <t>ガクナイ</t>
    </rPh>
    <rPh sb="2" eb="4">
      <t>シンセイ</t>
    </rPh>
    <rPh sb="4" eb="5">
      <t>ジ</t>
    </rPh>
    <rPh sb="6" eb="8">
      <t>チュウイ</t>
    </rPh>
    <rPh sb="8" eb="10">
      <t>ジコウ</t>
    </rPh>
    <phoneticPr fontId="3"/>
  </si>
  <si>
    <t>-</t>
    <phoneticPr fontId="3"/>
  </si>
  <si>
    <t>パシフィコ大学</t>
    <rPh sb="5" eb="7">
      <t>ダイガク</t>
    </rPh>
    <phoneticPr fontId="3"/>
  </si>
  <si>
    <t>Pacifico</t>
    <phoneticPr fontId="3"/>
  </si>
  <si>
    <t xml:space="preserve">スペイン語
DELE B2 </t>
    <rPh sb="4" eb="5">
      <t>ゴ</t>
    </rPh>
    <phoneticPr fontId="3"/>
  </si>
  <si>
    <t>マンチェスター大学　
  The Faculty of Humanities</t>
    <phoneticPr fontId="3"/>
  </si>
  <si>
    <t>ニューカッスル大学　
  School of Modern Language</t>
    <phoneticPr fontId="3"/>
  </si>
  <si>
    <t>大学院生のみ応募可能</t>
    <rPh sb="0" eb="2">
      <t>ダイガク</t>
    </rPh>
    <rPh sb="2" eb="4">
      <t>インセイ</t>
    </rPh>
    <rPh sb="6" eb="8">
      <t>オウボ</t>
    </rPh>
    <rPh sb="8" eb="10">
      <t>カノウ</t>
    </rPh>
    <phoneticPr fontId="3"/>
  </si>
  <si>
    <t>Cambridge</t>
    <phoneticPr fontId="3"/>
  </si>
  <si>
    <t>-</t>
    <phoneticPr fontId="3"/>
  </si>
  <si>
    <t>Poitiers</t>
    <phoneticPr fontId="3"/>
  </si>
  <si>
    <t>Toulouse</t>
    <phoneticPr fontId="3"/>
  </si>
  <si>
    <t>オーデンシア・ビジネススクール</t>
    <phoneticPr fontId="3"/>
  </si>
  <si>
    <t>Audencia</t>
    <phoneticPr fontId="3"/>
  </si>
  <si>
    <t>UNWE</t>
    <phoneticPr fontId="3"/>
  </si>
  <si>
    <t>ブルガリア世界経済大学</t>
    <rPh sb="5" eb="11">
      <t>セカイケイザイダイガク</t>
    </rPh>
    <phoneticPr fontId="3"/>
  </si>
  <si>
    <t>浙江大学
 Liberal Arts and Law</t>
    <phoneticPr fontId="3"/>
  </si>
  <si>
    <t>ZHE_L</t>
    <phoneticPr fontId="3"/>
  </si>
  <si>
    <t>アテネオ・デ・マニラ大学</t>
    <rPh sb="10" eb="12">
      <t>ダイガク</t>
    </rPh>
    <phoneticPr fontId="3"/>
  </si>
  <si>
    <t>Ateneo</t>
    <phoneticPr fontId="3"/>
  </si>
  <si>
    <t>マラヤ大学</t>
    <rPh sb="3" eb="5">
      <t>ダイガク</t>
    </rPh>
    <phoneticPr fontId="3"/>
  </si>
  <si>
    <t>Malaya</t>
    <phoneticPr fontId="3"/>
  </si>
  <si>
    <t>ロンドン・スクール・オブ・エコノミクス　　【グローバルリーダー育成海外留学制度】</t>
    <rPh sb="31" eb="33">
      <t>イクセイ</t>
    </rPh>
    <rPh sb="33" eb="35">
      <t>カイガイ</t>
    </rPh>
    <rPh sb="35" eb="37">
      <t>リュウガク</t>
    </rPh>
    <rPh sb="37" eb="39">
      <t>セイド</t>
    </rPh>
    <phoneticPr fontId="2"/>
  </si>
  <si>
    <t>LSE</t>
    <phoneticPr fontId="3"/>
  </si>
  <si>
    <t>ハノーファー大学
　Faculty of Economics and Management</t>
    <rPh sb="6" eb="8">
      <t>ダイガク</t>
    </rPh>
    <phoneticPr fontId="3"/>
  </si>
  <si>
    <t>Hannover</t>
    <phoneticPr fontId="3"/>
  </si>
  <si>
    <t>ヘブライ大学</t>
    <rPh sb="4" eb="6">
      <t>ダイガク</t>
    </rPh>
    <phoneticPr fontId="3"/>
  </si>
  <si>
    <t>Hebrew</t>
    <phoneticPr fontId="3"/>
  </si>
  <si>
    <t>IE</t>
    <phoneticPr fontId="3"/>
  </si>
  <si>
    <t>【スペイン語】
DELE B1</t>
  </si>
  <si>
    <t>トゥルーズ第一キャピトル大学
　School of Management
  School of Economics</t>
    <phoneticPr fontId="3"/>
  </si>
  <si>
    <t>メキシコ大学院大学(エル・コレヒオ・デ・メヒコ)</t>
    <rPh sb="4" eb="7">
      <t>ダイガクイン</t>
    </rPh>
    <rPh sb="7" eb="9">
      <t>ダイガク</t>
    </rPh>
    <phoneticPr fontId="3"/>
  </si>
  <si>
    <t>ロンドン大学東洋・アフリカ研究院
　School of Oriental and African Studies</t>
    <rPh sb="4" eb="6">
      <t>ダイガク</t>
    </rPh>
    <rPh sb="6" eb="8">
      <t>トウヨウ</t>
    </rPh>
    <phoneticPr fontId="3"/>
  </si>
  <si>
    <t>ケンブリッジ大学アジア・中東研究学部
　Faculty of Asian and Middle Eastern Studies</t>
    <rPh sb="12" eb="14">
      <t>チュウトウ</t>
    </rPh>
    <rPh sb="14" eb="18">
      <t>ケンキュウガクブ</t>
    </rPh>
    <phoneticPr fontId="3"/>
  </si>
  <si>
    <t>パリ第一大学パルテオン-ソルボンヌ</t>
    <rPh sb="2" eb="3">
      <t>ダイ</t>
    </rPh>
    <rPh sb="4" eb="6">
      <t>ダイガク</t>
    </rPh>
    <phoneticPr fontId="3"/>
  </si>
  <si>
    <t>ヴァージニア大学 
　College of Arts and Sciences / School of Engineering and Applied Science / School of Architecture / Curry School of Education</t>
    <rPh sb="6" eb="8">
      <t>ダイガク</t>
    </rPh>
    <phoneticPr fontId="3"/>
  </si>
  <si>
    <t>ベルリン・フンボルト大学　
　School of Business and Economics</t>
    <phoneticPr fontId="3"/>
  </si>
  <si>
    <t>ソウル大学
 Korean History/Psychology/Statistics/Pharmacy</t>
    <rPh sb="3" eb="5">
      <t>ダイガク</t>
    </rPh>
    <phoneticPr fontId="3"/>
  </si>
  <si>
    <t>国立台北大学　
Department of Chinese Literacy</t>
    <phoneticPr fontId="3"/>
  </si>
  <si>
    <t>モナシュ大学</t>
    <phoneticPr fontId="3"/>
  </si>
  <si>
    <t>オーストラリア国立大学 　
　Faculties of Asian Study / Faculty of Arts / Faculty of Economics and Commerce / Faculty of Law</t>
    <phoneticPr fontId="3"/>
  </si>
  <si>
    <t>ロンドン大学ユニバーシティ・カレッジ 
　Arts and Sciences (BASc)</t>
    <rPh sb="4" eb="6">
      <t>ダイガク</t>
    </rPh>
    <phoneticPr fontId="3"/>
  </si>
  <si>
    <t>ブリストル大学
　School of Accounting and Finance /  School of Economics / School of Management</t>
    <phoneticPr fontId="3"/>
  </si>
  <si>
    <t>ケルン大学　
　Faculty of Management, Economics and Social Sciences</t>
    <phoneticPr fontId="3"/>
  </si>
  <si>
    <t>ポワティエ大学 
 The Faculty of Law and Social Sciences</t>
    <phoneticPr fontId="3"/>
  </si>
  <si>
    <t>エセック・ビジネススクール　
 Global BBA Program</t>
    <phoneticPr fontId="3"/>
  </si>
  <si>
    <t>オーフス大学商学・社会科学院
 School of Business and Social Scinences</t>
    <rPh sb="4" eb="6">
      <t>ダイガク</t>
    </rPh>
    <rPh sb="6" eb="8">
      <t>ショウガク</t>
    </rPh>
    <rPh sb="9" eb="11">
      <t>シャカイ</t>
    </rPh>
    <rPh sb="11" eb="14">
      <t>カガクイン</t>
    </rPh>
    <phoneticPr fontId="3"/>
  </si>
  <si>
    <t>アールト大学経営学院
 School of Business (Mikkeli Campus)</t>
    <rPh sb="4" eb="6">
      <t>ダイガク</t>
    </rPh>
    <rPh sb="6" eb="10">
      <t>ケイエイガクイン</t>
    </rPh>
    <phoneticPr fontId="3"/>
  </si>
  <si>
    <t>アールト大学経営学院
 School of Business (Helsinki Campus)</t>
    <rPh sb="6" eb="10">
      <t>ケイエイガクイン</t>
    </rPh>
    <phoneticPr fontId="3"/>
  </si>
  <si>
    <t>エラスムス大学ロッテルダム経済学院
 Erasmus School of Economics</t>
    <rPh sb="5" eb="7">
      <t>ダイガク</t>
    </rPh>
    <rPh sb="13" eb="17">
      <t>ケイザイガクイン</t>
    </rPh>
    <phoneticPr fontId="3"/>
  </si>
  <si>
    <t>マーストリヒト大学人文社会科学院
 Faculty of Arts and Socical Sciences</t>
    <rPh sb="7" eb="9">
      <t>ダイガク</t>
    </rPh>
    <rPh sb="9" eb="13">
      <t>ジンブンシャカイ</t>
    </rPh>
    <rPh sb="13" eb="16">
      <t>カガクイン</t>
    </rPh>
    <phoneticPr fontId="3"/>
  </si>
  <si>
    <t>フローニンゲン大学経済・経営学院
 Faculty of Economics &amp; Business</t>
    <rPh sb="7" eb="9">
      <t>ダイガク</t>
    </rPh>
    <rPh sb="9" eb="11">
      <t>ケイザイ</t>
    </rPh>
    <rPh sb="12" eb="16">
      <t>ケイエイガクイン</t>
    </rPh>
    <phoneticPr fontId="3"/>
  </si>
  <si>
    <t>ゲント大学　　
 Faculty of Economics&amp;Business Administration / Faculty of Arts&amp;Philosophy / Faculty of Psychology&amp; Educational Sciences /Faculty of Political &amp;Social Science</t>
    <rPh sb="3" eb="5">
      <t>ダイガク</t>
    </rPh>
    <phoneticPr fontId="3"/>
  </si>
  <si>
    <t>ルーヴェン・カトリック大学 
 Faculty of Arts</t>
    <phoneticPr fontId="3"/>
  </si>
  <si>
    <t>ルーヴェン・カトリック大学 
 Faculty of Law and Criminology</t>
    <phoneticPr fontId="3"/>
  </si>
  <si>
    <t>ルーヴェン・カトリック大学 
 Faculty of Social Sciences</t>
    <phoneticPr fontId="3"/>
  </si>
  <si>
    <t>ブリュッセル自由大学ソルヴェイ経済・経営学院
 Solvay Brussels School of Economics and Management</t>
    <rPh sb="6" eb="8">
      <t>ジユウ</t>
    </rPh>
    <rPh sb="8" eb="10">
      <t>ダイガク</t>
    </rPh>
    <rPh sb="15" eb="17">
      <t>ケイザイ</t>
    </rPh>
    <rPh sb="18" eb="22">
      <t>ケイエイガクイン</t>
    </rPh>
    <phoneticPr fontId="3"/>
  </si>
  <si>
    <t>ESADEロースクール 
 Law Exchange Program</t>
    <phoneticPr fontId="3"/>
  </si>
  <si>
    <t>ESADEロースクール 
 Global Governance, Economics &amp; Legal Order　Exchange Program</t>
    <phoneticPr fontId="3"/>
  </si>
  <si>
    <t>ローザンヌ大学経済・経営学部
 Faculty of Business and Economics</t>
    <rPh sb="5" eb="7">
      <t>ダイガク</t>
    </rPh>
    <rPh sb="7" eb="9">
      <t>ケイザイ</t>
    </rPh>
    <rPh sb="10" eb="14">
      <t>ケイエイガクブ</t>
    </rPh>
    <phoneticPr fontId="3"/>
  </si>
  <si>
    <t>北京師範大学　
 General Visiting Student</t>
    <rPh sb="0" eb="2">
      <t>ペキン</t>
    </rPh>
    <rPh sb="2" eb="4">
      <t>シハン</t>
    </rPh>
    <rPh sb="4" eb="6">
      <t>ダイガク</t>
    </rPh>
    <phoneticPr fontId="3"/>
  </si>
  <si>
    <t>チュラロンコン大学商学・会計学院　
 Chulalongkorn Business School</t>
    <rPh sb="7" eb="9">
      <t>ダイガク</t>
    </rPh>
    <rPh sb="9" eb="11">
      <t>ショウガク</t>
    </rPh>
    <rPh sb="12" eb="16">
      <t>カイケイガクイン</t>
    </rPh>
    <phoneticPr fontId="3"/>
  </si>
  <si>
    <t>2024冬出発　募集</t>
    <rPh sb="4" eb="5">
      <t>フユ</t>
    </rPh>
    <rPh sb="5" eb="7">
      <t>シュッパツ</t>
    </rPh>
    <rPh sb="8" eb="10">
      <t>ボシュウ</t>
    </rPh>
    <phoneticPr fontId="3"/>
  </si>
  <si>
    <t>ESADEビジネススクール</t>
    <phoneticPr fontId="3"/>
  </si>
  <si>
    <t>募集がない大学は下部へ</t>
    <rPh sb="0" eb="2">
      <t>ボシュウ</t>
    </rPh>
    <rPh sb="5" eb="7">
      <t>ダイガク</t>
    </rPh>
    <rPh sb="8" eb="10">
      <t>カブ</t>
    </rPh>
    <phoneticPr fontId="3"/>
  </si>
  <si>
    <t>出願要件
TOEFL</t>
    <rPh sb="0" eb="4">
      <t>シュツガンヨウケン</t>
    </rPh>
    <phoneticPr fontId="3"/>
  </si>
  <si>
    <t>出願要件
IELTS</t>
    <rPh sb="0" eb="4">
      <t>シュツガンヨウケン</t>
    </rPh>
    <phoneticPr fontId="3"/>
  </si>
  <si>
    <t>出願
TOEFL</t>
    <rPh sb="0" eb="2">
      <t>シュツガン</t>
    </rPh>
    <phoneticPr fontId="3"/>
  </si>
  <si>
    <t>出願
IELTS</t>
    <rPh sb="0" eb="2">
      <t>シュツガン</t>
    </rPh>
    <phoneticPr fontId="3"/>
  </si>
  <si>
    <t>ー</t>
    <phoneticPr fontId="3"/>
  </si>
  <si>
    <t>CEFR　B2</t>
    <phoneticPr fontId="3"/>
  </si>
  <si>
    <t>CEFR B1</t>
    <phoneticPr fontId="3"/>
  </si>
  <si>
    <t>ベルリン自由大学</t>
    <rPh sb="4" eb="6">
      <t>ジユウ</t>
    </rPh>
    <rPh sb="6" eb="8">
      <t>ダイガク</t>
    </rPh>
    <phoneticPr fontId="3"/>
  </si>
  <si>
    <t>Fberlin</t>
    <phoneticPr fontId="3"/>
  </si>
  <si>
    <t>-　出願要件：学部によって異なる</t>
    <rPh sb="2" eb="6">
      <t>シュツガンヨウケン</t>
    </rPh>
    <rPh sb="7" eb="9">
      <t>ガクブ</t>
    </rPh>
    <rPh sb="13" eb="14">
      <t>コト</t>
    </rPh>
    <phoneticPr fontId="3"/>
  </si>
  <si>
    <t>CEFR C1</t>
    <phoneticPr fontId="3"/>
  </si>
  <si>
    <t>世界経済外交大学</t>
    <rPh sb="0" eb="4">
      <t>セカイケイザイ</t>
    </rPh>
    <rPh sb="4" eb="8">
      <t>ガイコウダイガク</t>
    </rPh>
    <phoneticPr fontId="3"/>
  </si>
  <si>
    <t>- 出願要件：キャンパスごとに異なる</t>
    <rPh sb="2" eb="6">
      <t>シュツガンヨウケン</t>
    </rPh>
    <rPh sb="15" eb="16">
      <t>コト</t>
    </rPh>
    <phoneticPr fontId="3"/>
  </si>
  <si>
    <t>CEFR B2</t>
    <phoneticPr fontId="3"/>
  </si>
  <si>
    <t>- 出願要件：選考によって要件が異なる</t>
    <rPh sb="2" eb="6">
      <t>シュツガンヨウケン</t>
    </rPh>
    <rPh sb="7" eb="9">
      <t>センコウ</t>
    </rPh>
    <rPh sb="13" eb="15">
      <t>ヨウケン</t>
    </rPh>
    <rPh sb="16" eb="17">
      <t>コト</t>
    </rPh>
    <phoneticPr fontId="3"/>
  </si>
  <si>
    <t>- College of Liberal Artsとの併願可
- 出願要件：セクションスコアあり</t>
    <rPh sb="27" eb="29">
      <t>ヘイガン</t>
    </rPh>
    <rPh sb="29" eb="30">
      <t>カ</t>
    </rPh>
    <phoneticPr fontId="3"/>
  </si>
  <si>
    <t>社会科学高等研究院</t>
    <rPh sb="0" eb="9">
      <t>シャカイカガクコウトウケンキュウイン</t>
    </rPh>
    <phoneticPr fontId="3"/>
  </si>
  <si>
    <t>コンピエーニュ工科大学</t>
    <rPh sb="7" eb="11">
      <t>コウカダイガク</t>
    </rPh>
    <phoneticPr fontId="3"/>
  </si>
  <si>
    <t>ストラスブール政治学院</t>
    <rPh sb="7" eb="11">
      <t>セイジガクイン</t>
    </rPh>
    <phoneticPr fontId="3"/>
  </si>
  <si>
    <t>EHESS</t>
    <phoneticPr fontId="3"/>
  </si>
  <si>
    <t>Conpiegne</t>
    <phoneticPr fontId="3"/>
  </si>
  <si>
    <t>パドヴァ大学</t>
    <rPh sb="4" eb="6">
      <t>ダイガク</t>
    </rPh>
    <phoneticPr fontId="3"/>
  </si>
  <si>
    <t>Padua</t>
    <phoneticPr fontId="3"/>
  </si>
  <si>
    <t>UZ</t>
    <phoneticPr fontId="3"/>
  </si>
  <si>
    <t>ハーバード大学　【グローバルリーダー育成海外留学制度】</t>
    <rPh sb="5" eb="7">
      <t>ダイガク</t>
    </rPh>
    <rPh sb="18" eb="20">
      <t>イクセイ</t>
    </rPh>
    <rPh sb="20" eb="22">
      <t>カイガイ</t>
    </rPh>
    <rPh sb="22" eb="24">
      <t>リュウガク</t>
    </rPh>
    <rPh sb="24" eb="26">
      <t>セイド</t>
    </rPh>
    <phoneticPr fontId="2"/>
  </si>
  <si>
    <t>オックスフォード大学　　【グローバルリーダー育成海外留学制度】</t>
    <rPh sb="8" eb="10">
      <t>ダイガク</t>
    </rPh>
    <rPh sb="22" eb="24">
      <t>イクセイ</t>
    </rPh>
    <rPh sb="24" eb="26">
      <t>カイガイ</t>
    </rPh>
    <rPh sb="26" eb="28">
      <t>リュウガク</t>
    </rPh>
    <rPh sb="28" eb="30">
      <t>セイド</t>
    </rPh>
    <phoneticPr fontId="2"/>
  </si>
  <si>
    <t>ケンブリッジ大学　　【グローバルリーダー育成海外留学制度】</t>
    <rPh sb="6" eb="8">
      <t>ダイガク</t>
    </rPh>
    <rPh sb="20" eb="22">
      <t>イクセイ</t>
    </rPh>
    <rPh sb="22" eb="24">
      <t>カイガイ</t>
    </rPh>
    <rPh sb="24" eb="26">
      <t>リュウガク</t>
    </rPh>
    <rPh sb="26" eb="28">
      <t>セイド</t>
    </rPh>
    <phoneticPr fontId="2"/>
  </si>
  <si>
    <t>利用不可</t>
    <rPh sb="0" eb="4">
      <t>リヨウフカ</t>
    </rPh>
    <phoneticPr fontId="3"/>
  </si>
  <si>
    <t>ー</t>
  </si>
  <si>
    <t>- 出願時語学要件：セクションスコアあり</t>
    <rPh sb="2" eb="4">
      <t>シュツガン</t>
    </rPh>
    <rPh sb="4" eb="5">
      <t>ジ</t>
    </rPh>
    <rPh sb="5" eb="7">
      <t>ゴガク</t>
    </rPh>
    <rPh sb="7" eb="9">
      <t>ヨウケン</t>
    </rPh>
    <phoneticPr fontId="3"/>
  </si>
  <si>
    <t>- 出願時語学要件：CEFR B2</t>
    <rPh sb="2" eb="4">
      <t>シュツガン</t>
    </rPh>
    <rPh sb="4" eb="5">
      <t>ジ</t>
    </rPh>
    <rPh sb="5" eb="7">
      <t>ゴガク</t>
    </rPh>
    <rPh sb="7" eb="9">
      <t>ヨウケン</t>
    </rPh>
    <phoneticPr fontId="3"/>
  </si>
  <si>
    <t>-合格発表(2月下旬)から出願締切日(3/31)までの期間が短いため、予め出願に必要な書類を確認し、出願可能な場合のみ希望すること。
-出願字語学要件：セクションスコアあり</t>
    <rPh sb="68" eb="70">
      <t>シュツガン</t>
    </rPh>
    <rPh sb="70" eb="71">
      <t>ジ</t>
    </rPh>
    <rPh sb="71" eb="73">
      <t>ゴガク</t>
    </rPh>
    <rPh sb="73" eb="75">
      <t>ヨウケン</t>
    </rPh>
    <phoneticPr fontId="3"/>
  </si>
  <si>
    <t>- 出願時語学要件：ドイツ語のみ</t>
    <rPh sb="2" eb="9">
      <t>シュツガンジゴガクヨウケン</t>
    </rPh>
    <rPh sb="13" eb="14">
      <t>ゴ</t>
    </rPh>
    <phoneticPr fontId="3"/>
  </si>
  <si>
    <t>博士課程学生のみ応募可能</t>
    <rPh sb="0" eb="2">
      <t>ハクシ</t>
    </rPh>
    <rPh sb="2" eb="4">
      <t>カテイ</t>
    </rPh>
    <rPh sb="4" eb="6">
      <t>ガクセイ</t>
    </rPh>
    <rPh sb="8" eb="10">
      <t>オウボ</t>
    </rPh>
    <rPh sb="10" eb="12">
      <t>カノウ</t>
    </rPh>
    <phoneticPr fontId="3"/>
  </si>
  <si>
    <t>iBT利用不可</t>
    <rPh sb="3" eb="7">
      <t>リヨウフカ</t>
    </rPh>
    <phoneticPr fontId="3"/>
  </si>
  <si>
    <t>- 出願時語学要件：スペイン語のみ</t>
    <rPh sb="2" eb="9">
      <t>シュツガンジゴガクヨウケン</t>
    </rPh>
    <rPh sb="14" eb="15">
      <t>ゴ</t>
    </rPh>
    <phoneticPr fontId="3"/>
  </si>
  <si>
    <t>申請時語学要件：派遣先大学が設定するセクションスコア要件も満たすこと。</t>
    <rPh sb="0" eb="3">
      <t>シンセイジ</t>
    </rPh>
    <rPh sb="3" eb="5">
      <t>ゴガク</t>
    </rPh>
    <rPh sb="5" eb="7">
      <t>ヨウケン</t>
    </rPh>
    <rPh sb="8" eb="10">
      <t>ハケン</t>
    </rPh>
    <rPh sb="10" eb="11">
      <t>サキ</t>
    </rPh>
    <rPh sb="11" eb="13">
      <t>ダイガク</t>
    </rPh>
    <rPh sb="14" eb="16">
      <t>セッテイ</t>
    </rPh>
    <rPh sb="26" eb="28">
      <t>ヨウケン</t>
    </rPh>
    <rPh sb="29" eb="30">
      <t>ミ</t>
    </rPh>
    <phoneticPr fontId="3"/>
  </si>
  <si>
    <t>令和7(2025)年冬出発／グローバルリーダー育成海外留学制度</t>
    <rPh sb="0" eb="1">
      <t>レイ</t>
    </rPh>
    <rPh sb="1" eb="2">
      <t>ワ</t>
    </rPh>
    <rPh sb="10" eb="11">
      <t>フユ</t>
    </rPh>
    <rPh sb="11" eb="13">
      <t>シュッパツ</t>
    </rPh>
    <rPh sb="23" eb="25">
      <t>イクセイ</t>
    </rPh>
    <rPh sb="25" eb="31">
      <t>カイガイリュウガクセイド</t>
    </rPh>
    <phoneticPr fontId="3"/>
  </si>
  <si>
    <t>-International Social &amp; Political Studies, Faculty of Arts &amp; Humanitiesとの併願可</t>
    <rPh sb="73" eb="75">
      <t>ヘイガン</t>
    </rPh>
    <rPh sb="75" eb="76">
      <t>カ</t>
    </rPh>
    <phoneticPr fontId="3"/>
  </si>
  <si>
    <t>- 同一大学他学部間の併願不可
- 出願時語学要件：セクションスコアあり</t>
    <rPh sb="2" eb="4">
      <t>ドウイツ</t>
    </rPh>
    <rPh sb="4" eb="6">
      <t>ダイガク</t>
    </rPh>
    <rPh sb="6" eb="9">
      <t>タガクブ</t>
    </rPh>
    <rPh sb="9" eb="10">
      <t>カン</t>
    </rPh>
    <rPh sb="11" eb="15">
      <t>ヘイガンフカ</t>
    </rPh>
    <rPh sb="18" eb="20">
      <t>シュツガン</t>
    </rPh>
    <rPh sb="20" eb="21">
      <t>ジ</t>
    </rPh>
    <rPh sb="21" eb="23">
      <t>ゴガク</t>
    </rPh>
    <rPh sb="23" eb="25">
      <t>ヨウケン</t>
    </rPh>
    <phoneticPr fontId="3"/>
  </si>
  <si>
    <t>※内定後、期日までに満たすこと
※学部ごとに異なる要件があったり、派遣先大学により変更されることがあるため、自身の責任において最新の情報を先方公式発表により確認すること</t>
    <rPh sb="1" eb="4">
      <t>ナイテイゴ</t>
    </rPh>
    <rPh sb="5" eb="7">
      <t>キジツ</t>
    </rPh>
    <rPh sb="10" eb="11">
      <t>ミ</t>
    </rPh>
    <rPh sb="17" eb="19">
      <t>ガクブ</t>
    </rPh>
    <rPh sb="22" eb="23">
      <t>コト</t>
    </rPh>
    <rPh sb="25" eb="27">
      <t>ヨウケン</t>
    </rPh>
    <rPh sb="33" eb="38">
      <t>ハケンサキダイガク</t>
    </rPh>
    <rPh sb="41" eb="43">
      <t>ヘンコウ</t>
    </rPh>
    <rPh sb="54" eb="56">
      <t>ジシン</t>
    </rPh>
    <rPh sb="57" eb="59">
      <t>セキニン</t>
    </rPh>
    <rPh sb="63" eb="65">
      <t>サイシン</t>
    </rPh>
    <rPh sb="66" eb="68">
      <t>ジョウホウ</t>
    </rPh>
    <rPh sb="69" eb="71">
      <t>センポウ</t>
    </rPh>
    <rPh sb="71" eb="73">
      <t>コウシキ</t>
    </rPh>
    <rPh sb="73" eb="75">
      <t>ハッピョウ</t>
    </rPh>
    <rPh sb="78" eb="80">
      <t>カクニン</t>
    </rPh>
    <phoneticPr fontId="3"/>
  </si>
  <si>
    <t>- 同一大学他学部間の併願不可
- 出願時語学要件：セクションスコアあり</t>
    <rPh sb="2" eb="4">
      <t>ドウイツ</t>
    </rPh>
    <rPh sb="4" eb="6">
      <t>ダイガク</t>
    </rPh>
    <rPh sb="6" eb="9">
      <t>タガクブ</t>
    </rPh>
    <rPh sb="9" eb="10">
      <t>カン</t>
    </rPh>
    <rPh sb="11" eb="13">
      <t>ヘイガン</t>
    </rPh>
    <rPh sb="13" eb="15">
      <t>フカ</t>
    </rPh>
    <rPh sb="18" eb="20">
      <t>シュツガン</t>
    </rPh>
    <rPh sb="20" eb="21">
      <t>ジ</t>
    </rPh>
    <rPh sb="21" eb="23">
      <t>ゴガク</t>
    </rPh>
    <rPh sb="23" eb="25">
      <t>ヨウケン</t>
    </rPh>
    <phoneticPr fontId="3"/>
  </si>
  <si>
    <t>-Arts and Sciences (BASc)との併願可
- 冬出発は1セメのみ</t>
    <rPh sb="27" eb="29">
      <t>ヘイガン</t>
    </rPh>
    <rPh sb="29" eb="30">
      <t>カ</t>
    </rPh>
    <rPh sb="33" eb="36">
      <t>フユシュッパツ</t>
    </rPh>
    <phoneticPr fontId="3"/>
  </si>
  <si>
    <t>- 出願時語学要件：セクションスコアあり
- 冬出発は1セメのみ</t>
    <rPh sb="2" eb="4">
      <t>シュツガン</t>
    </rPh>
    <rPh sb="4" eb="5">
      <t>ジ</t>
    </rPh>
    <rPh sb="5" eb="7">
      <t>ゴガク</t>
    </rPh>
    <rPh sb="7" eb="9">
      <t>ヨウケン</t>
    </rPh>
    <phoneticPr fontId="3"/>
  </si>
  <si>
    <t>- 同一大学他学部間の併願不可
- 冬出発は1セメのみ</t>
    <phoneticPr fontId="3"/>
  </si>
  <si>
    <t>-同一大学他学部間の併願不可
- 出願時語学要件：ドイツ語のみ
- 冬出発は1セメのみ</t>
    <rPh sb="17" eb="24">
      <t>シュツガンジゴガクヨウケン</t>
    </rPh>
    <rPh sb="28" eb="29">
      <t>ゴ</t>
    </rPh>
    <phoneticPr fontId="3"/>
  </si>
  <si>
    <t>- 冬出発は1セメのみ</t>
    <phoneticPr fontId="3"/>
  </si>
  <si>
    <t>- Mikkeli Campusとの併願可
- 冬出発は1セメのみ</t>
    <rPh sb="18" eb="20">
      <t>ヘイガン</t>
    </rPh>
    <rPh sb="20" eb="21">
      <t>カ</t>
    </rPh>
    <phoneticPr fontId="3"/>
  </si>
  <si>
    <t>- Helsinki Campusとの併願可</t>
    <rPh sb="19" eb="21">
      <t>ヘイガン</t>
    </rPh>
    <rPh sb="21" eb="22">
      <t>カ</t>
    </rPh>
    <phoneticPr fontId="3"/>
  </si>
  <si>
    <t>- Faculty of Psychology and Educational Sciences / Faculty of Social Sciencesとの併願可
- 冬出発は1セメのみ</t>
    <phoneticPr fontId="3"/>
  </si>
  <si>
    <t xml:space="preserve"> Faculty of Arts / Faculty of Social Sciencesとの併願可
- 冬出発は1セメのみ</t>
    <phoneticPr fontId="3"/>
  </si>
  <si>
    <t>Faculty of Arts / Faculty of Psychology and Educational Sciences / Faculty of Social Sciencesとの併願可
- 冬出発は1セメのみ</t>
    <rPh sb="95" eb="97">
      <t>ヘイガン</t>
    </rPh>
    <rPh sb="97" eb="98">
      <t>カ</t>
    </rPh>
    <phoneticPr fontId="3"/>
  </si>
  <si>
    <t xml:space="preserve"> Faculty of Arts / Faculty of Psychology and Educational Sciencesとの併願可
- 冬出発は1セメのみ</t>
    <phoneticPr fontId="3"/>
  </si>
  <si>
    <t>- 出願要件：スペイン語DELEのみ
- 冬出発は1セメのみ</t>
    <rPh sb="2" eb="6">
      <t>シュツガンヨウケン</t>
    </rPh>
    <rPh sb="11" eb="12">
      <t>ゴ</t>
    </rPh>
    <phoneticPr fontId="3"/>
  </si>
  <si>
    <t>- Global Governance, Economics &amp; Legal Order Exchange Programとの併願可　※出願資格に注意すること。
- 冬出発は1セメのみ</t>
    <rPh sb="63" eb="65">
      <t>ヘイガン</t>
    </rPh>
    <rPh sb="65" eb="66">
      <t>カ</t>
    </rPh>
    <rPh sb="68" eb="70">
      <t>シュツガン</t>
    </rPh>
    <rPh sb="70" eb="72">
      <t>シカク</t>
    </rPh>
    <rPh sb="73" eb="75">
      <t>チュウイ</t>
    </rPh>
    <phoneticPr fontId="3"/>
  </si>
  <si>
    <t>- Law Exchange Programとの併願可
※出願資格に注意すること
- 冬出発は1セメのみ</t>
    <rPh sb="29" eb="31">
      <t>シュツガン</t>
    </rPh>
    <rPh sb="31" eb="33">
      <t>シカク</t>
    </rPh>
    <rPh sb="34" eb="36">
      <t>チュウイ</t>
    </rPh>
    <phoneticPr fontId="3"/>
  </si>
  <si>
    <t>- Carlson School of Management との併願可</t>
    <phoneticPr fontId="3"/>
  </si>
  <si>
    <t>- ペンシルヴァニア大学　The Wharton School との併願可</t>
    <rPh sb="10" eb="12">
      <t>ダイガク</t>
    </rPh>
    <rPh sb="34" eb="36">
      <t>ヘイガン</t>
    </rPh>
    <rPh sb="36" eb="37">
      <t>カ</t>
    </rPh>
    <phoneticPr fontId="3"/>
  </si>
  <si>
    <t>- ペンシルヴァニア大学　The College of Arts and Sciences との併願可</t>
    <rPh sb="10" eb="12">
      <t>ダイガク</t>
    </rPh>
    <rPh sb="48" eb="50">
      <t>ヘイガン</t>
    </rPh>
    <rPh sb="50" eb="51">
      <t>カ</t>
    </rPh>
    <phoneticPr fontId="3"/>
  </si>
  <si>
    <t>-　【Regular Exchange Students】 との併願可</t>
    <rPh sb="32" eb="34">
      <t>ヘイガン</t>
    </rPh>
    <rPh sb="34" eb="35">
      <t>カ</t>
    </rPh>
    <phoneticPr fontId="3"/>
  </si>
  <si>
    <t>- 出願時語学要件：学部により異なる
- 冬出発は1セメのみ</t>
    <rPh sb="2" eb="9">
      <t>シュツガンジゴガクヨウケン</t>
    </rPh>
    <rPh sb="10" eb="12">
      <t>ガクブ</t>
    </rPh>
    <rPh sb="15" eb="16">
      <t>コト</t>
    </rPh>
    <phoneticPr fontId="3"/>
  </si>
  <si>
    <t>ー出願時語学要件を確認すること</t>
    <rPh sb="1" eb="4">
      <t>シュツガンジ</t>
    </rPh>
    <rPh sb="4" eb="8">
      <t>ゴガクヨウケン</t>
    </rPh>
    <rPh sb="9" eb="11">
      <t>カクニン</t>
    </rPh>
    <phoneticPr fontId="3"/>
  </si>
  <si>
    <t>派遣停止</t>
    <rPh sb="0" eb="2">
      <t>ハケン</t>
    </rPh>
    <rPh sb="2" eb="4">
      <t>テイシ</t>
    </rPh>
    <phoneticPr fontId="3"/>
  </si>
  <si>
    <t>- 冬出発は1セメのみ</t>
  </si>
  <si>
    <t>-【夏②注】 合格発表(2月下旬)から出願締切日(3/15)までの期間が短いため、予め出願に必要な書類を確認し、出願可能な場合のみ希望すること。
- 出願要件：iBT不可</t>
    <rPh sb="2" eb="3">
      <t>ナツ</t>
    </rPh>
    <rPh sb="4" eb="5">
      <t>チュウ</t>
    </rPh>
    <rPh sb="75" eb="79">
      <t>シュツガンヨウケン</t>
    </rPh>
    <rPh sb="83" eb="85">
      <t>フカ</t>
    </rPh>
    <phoneticPr fontId="3"/>
  </si>
  <si>
    <t>- 同一大学他学部間の併願不可</t>
    <rPh sb="2" eb="4">
      <t>ドウイツ</t>
    </rPh>
    <rPh sb="4" eb="6">
      <t>ダイガク</t>
    </rPh>
    <rPh sb="6" eb="9">
      <t>タガクブ</t>
    </rPh>
    <rPh sb="9" eb="10">
      <t>カン</t>
    </rPh>
    <rPh sb="11" eb="13">
      <t>ヘイガン</t>
    </rPh>
    <rPh sb="13" eb="15">
      <t>フカ</t>
    </rPh>
    <phoneticPr fontId="3"/>
  </si>
  <si>
    <t>- 同一大学他学部間の併願不可
- 出願時語学要件：韓国語のみ</t>
    <rPh sb="2" eb="4">
      <t>ドウイツ</t>
    </rPh>
    <rPh sb="4" eb="6">
      <t>ダイガク</t>
    </rPh>
    <rPh sb="6" eb="9">
      <t>タガクブ</t>
    </rPh>
    <rPh sb="9" eb="10">
      <t>カン</t>
    </rPh>
    <rPh sb="11" eb="13">
      <t>ヘイガン</t>
    </rPh>
    <rPh sb="13" eb="15">
      <t>フカ</t>
    </rPh>
    <rPh sb="18" eb="20">
      <t>シュツガン</t>
    </rPh>
    <rPh sb="20" eb="21">
      <t>ジ</t>
    </rPh>
    <rPh sb="21" eb="23">
      <t>ゴガク</t>
    </rPh>
    <rPh sb="23" eb="25">
      <t>ヨウケン</t>
    </rPh>
    <rPh sb="26" eb="29">
      <t>カンコクゴ</t>
    </rPh>
    <phoneticPr fontId="3"/>
  </si>
  <si>
    <t>- 同一大学他学部間の併願不可</t>
    <phoneticPr fontId="3"/>
  </si>
  <si>
    <t>派遣中止</t>
    <rPh sb="0" eb="2">
      <t>ハケン</t>
    </rPh>
    <rPh sb="2" eb="4">
      <t>チュウシ</t>
    </rPh>
    <phoneticPr fontId="3"/>
  </si>
  <si>
    <t>- 同一大学他学部間の併願不可
- 1セメのみ</t>
    <phoneticPr fontId="3"/>
  </si>
  <si>
    <t>高麗大学 Business Schoolとの併願可
- 冬出発は1セメのみ</t>
    <rPh sb="0" eb="2">
      <t>コウライ</t>
    </rPh>
    <rPh sb="2" eb="4">
      <t>ダイガク</t>
    </rPh>
    <rPh sb="22" eb="24">
      <t>ヘイガン</t>
    </rPh>
    <rPh sb="24" eb="25">
      <t>カ</t>
    </rPh>
    <phoneticPr fontId="3"/>
  </si>
  <si>
    <t>- 同一大学他学部間の併願不可
- 出願時語学要件：中国語なし
- 冬出発は1セメのみ</t>
    <rPh sb="2" eb="4">
      <t>ドウイツ</t>
    </rPh>
    <rPh sb="4" eb="6">
      <t>ダイガク</t>
    </rPh>
    <rPh sb="6" eb="9">
      <t>タガクブ</t>
    </rPh>
    <rPh sb="9" eb="10">
      <t>カン</t>
    </rPh>
    <rPh sb="11" eb="13">
      <t>ヘイガン</t>
    </rPh>
    <rPh sb="13" eb="15">
      <t>フカ</t>
    </rPh>
    <rPh sb="18" eb="25">
      <t>シュツガンジゴガクヨウケン</t>
    </rPh>
    <rPh sb="26" eb="29">
      <t>チュウゴクゴ</t>
    </rPh>
    <phoneticPr fontId="3"/>
  </si>
  <si>
    <t>- 出願時語学要件：中国語のみ
- 冬出発は1セメのみ</t>
    <rPh sb="2" eb="4">
      <t>シュツガン</t>
    </rPh>
    <rPh sb="4" eb="5">
      <t>ジ</t>
    </rPh>
    <rPh sb="5" eb="7">
      <t>ゴガク</t>
    </rPh>
    <rPh sb="7" eb="9">
      <t>ヨウケン</t>
    </rPh>
    <rPh sb="10" eb="13">
      <t>チュウゴクゴ</t>
    </rPh>
    <phoneticPr fontId="3"/>
  </si>
  <si>
    <t>- 同一大学他学部間の併願不可
- 冬出発は1セメのみ</t>
    <rPh sb="2" eb="4">
      <t>ドウイツ</t>
    </rPh>
    <rPh sb="4" eb="6">
      <t>ダイガク</t>
    </rPh>
    <rPh sb="6" eb="9">
      <t>タガクブ</t>
    </rPh>
    <rPh sb="9" eb="10">
      <t>カン</t>
    </rPh>
    <rPh sb="11" eb="13">
      <t>ヘイガン</t>
    </rPh>
    <rPh sb="13" eb="15">
      <t>フカ</t>
    </rPh>
    <phoneticPr fontId="3"/>
  </si>
  <si>
    <t>Harvard</t>
    <phoneticPr fontId="3"/>
  </si>
  <si>
    <t>Oxford</t>
    <phoneticPr fontId="3"/>
  </si>
  <si>
    <t>- 【Hoakipa Scholarship Program】（授業料徴収）との併願可
- 冬出発は1セメのみ</t>
    <rPh sb="32" eb="35">
      <t>ジュギョウリョウ</t>
    </rPh>
    <rPh sb="35" eb="37">
      <t>チョウシュウ</t>
    </rPh>
    <rPh sb="40" eb="42">
      <t>ヘイガン</t>
    </rPh>
    <rPh sb="42" eb="43">
      <t>カ</t>
    </rPh>
    <phoneticPr fontId="3"/>
  </si>
  <si>
    <t>Strasbourg</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</si>
</sst>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yyyy&quot;年&quot;m&quot;月&quot;;@"/>
    <numFmt numFmtId="178" formatCode="0.0_);[Red]\(0.0\)"/>
    <numFmt numFmtId="179" formatCode="0.0_ "/>
    <numFmt numFmtId="180" formatCode="0_);[Red]\(0\)"/>
  </numFmts>
  <fonts count="17"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1"/>
      <color theme="1"/>
      <name val="Meiryo UI"/>
      <family val="3"/>
      <charset val="128"/>
    </font>
    <font>
      <sz val="11"/>
      <name val="Meiryo UI"/>
      <family val="3"/>
      <charset val="128"/>
    </font>
    <font>
      <sz val="16"/>
      <color theme="1"/>
      <name val="Meiryo UI"/>
      <family val="3"/>
      <charset val="128"/>
    </font>
    <font>
      <sz val="10"/>
      <color theme="1"/>
      <name val="Meiryo UI"/>
      <family val="3"/>
      <charset val="128"/>
    </font>
    <font>
      <u/>
      <sz val="11"/>
      <color theme="1"/>
      <name val="ＭＳ Ｐゴシック"/>
      <family val="2"/>
      <scheme val="minor"/>
    </font>
    <font>
      <sz val="12"/>
      <name val="Meiryo UI"/>
      <family val="3"/>
      <charset val="128"/>
    </font>
    <font>
      <sz val="12"/>
      <color theme="1"/>
      <name val="Meiryo UI"/>
      <family val="3"/>
      <charset val="128"/>
    </font>
    <font>
      <sz val="14"/>
      <color theme="1"/>
      <name val="Meiryo UI"/>
      <family val="3"/>
      <charset val="128"/>
    </font>
    <font>
      <sz val="14"/>
      <color theme="0"/>
      <name val="Meiryo UI"/>
      <family val="3"/>
      <charset val="128"/>
    </font>
    <font>
      <sz val="12"/>
      <color theme="0"/>
      <name val="Meiryo UI"/>
      <family val="3"/>
      <charset val="128"/>
    </font>
    <font>
      <sz val="11"/>
      <color theme="0"/>
      <name val="Meiryo UI"/>
      <family val="3"/>
      <charset val="128"/>
    </font>
    <font>
      <sz val="8"/>
      <color rgb="FFFF0000"/>
      <name val="Meiryo UI"/>
      <family val="3"/>
      <charset val="128"/>
    </font>
    <font>
      <sz val="11"/>
      <color rgb="FFFF0000"/>
      <name val="Meiryo UI"/>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9"/>
        <bgColor indexed="64"/>
      </patternFill>
    </fill>
    <fill>
      <patternFill patternType="solid">
        <fgColor theme="0"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9"/>
      </left>
      <right/>
      <top style="thin">
        <color theme="9"/>
      </top>
      <bottom/>
      <diagonal/>
    </border>
    <border>
      <left style="thin">
        <color theme="9"/>
      </left>
      <right style="thin">
        <color theme="9"/>
      </right>
      <top style="thin">
        <color theme="9"/>
      </top>
      <bottom style="thin">
        <color theme="9"/>
      </bottom>
      <diagonal/>
    </border>
    <border>
      <left/>
      <right/>
      <top style="thin">
        <color theme="9"/>
      </top>
      <bottom/>
      <diagonal/>
    </border>
    <border>
      <left/>
      <right style="thin">
        <color theme="9"/>
      </right>
      <top style="thin">
        <color theme="9"/>
      </top>
      <bottom/>
      <diagonal/>
    </border>
    <border>
      <left style="thin">
        <color theme="9"/>
      </left>
      <right/>
      <top style="thin">
        <color theme="9"/>
      </top>
      <bottom style="thin">
        <color theme="9"/>
      </bottom>
      <diagonal/>
    </border>
    <border>
      <left style="thin">
        <color theme="9"/>
      </left>
      <right style="thin">
        <color theme="9"/>
      </right>
      <top/>
      <bottom/>
      <diagonal/>
    </border>
    <border>
      <left/>
      <right/>
      <top style="thin">
        <color theme="9"/>
      </top>
      <bottom style="thin">
        <color theme="9"/>
      </bottom>
      <diagonal/>
    </border>
    <border>
      <left/>
      <right style="thin">
        <color theme="9"/>
      </right>
      <top style="thin">
        <color theme="9"/>
      </top>
      <bottom style="thin">
        <color theme="9"/>
      </bottom>
      <diagonal/>
    </border>
    <border>
      <left style="thin">
        <color theme="9"/>
      </left>
      <right style="thin">
        <color theme="9"/>
      </right>
      <top style="thin">
        <color theme="9"/>
      </top>
      <bottom/>
      <diagonal/>
    </border>
    <border>
      <left style="thin">
        <color theme="9"/>
      </left>
      <right style="thin">
        <color theme="9"/>
      </right>
      <top/>
      <bottom style="thin">
        <color theme="9"/>
      </bottom>
      <diagonal/>
    </border>
  </borders>
  <cellStyleXfs count="2">
    <xf numFmtId="0" fontId="0" fillId="0" borderId="0"/>
    <xf numFmtId="0" fontId="1" fillId="0" borderId="0">
      <alignment vertical="center"/>
    </xf>
  </cellStyleXfs>
  <cellXfs count="77">
    <xf numFmtId="0" fontId="0" fillId="0" borderId="0" xfId="0"/>
    <xf numFmtId="0" fontId="4" fillId="0" borderId="0" xfId="0" applyFont="1" applyAlignment="1">
      <alignment vertical="center" wrapText="1"/>
    </xf>
    <xf numFmtId="0" fontId="4" fillId="0" borderId="0" xfId="0" applyFont="1"/>
    <xf numFmtId="0" fontId="4" fillId="0" borderId="0" xfId="0" applyFont="1" applyAlignment="1">
      <alignment wrapText="1"/>
    </xf>
    <xf numFmtId="0" fontId="4" fillId="0" borderId="1" xfId="0" applyFont="1" applyBorder="1" applyAlignment="1">
      <alignment horizontal="right"/>
    </xf>
    <xf numFmtId="0" fontId="4" fillId="0" borderId="1" xfId="0" applyFont="1" applyBorder="1"/>
    <xf numFmtId="0" fontId="4" fillId="0" borderId="2" xfId="0" applyFont="1" applyBorder="1" applyAlignment="1">
      <alignment horizontal="right"/>
    </xf>
    <xf numFmtId="0" fontId="4" fillId="0" borderId="0" xfId="0" applyFont="1" applyAlignment="1">
      <alignment horizontal="center" wrapText="1"/>
    </xf>
    <xf numFmtId="0" fontId="8" fillId="0" borderId="0" xfId="0" applyFont="1"/>
    <xf numFmtId="0" fontId="9" fillId="0" borderId="4" xfId="0" applyFont="1" applyFill="1" applyBorder="1" applyAlignment="1">
      <alignment vertical="center" wrapText="1"/>
    </xf>
    <xf numFmtId="0" fontId="5" fillId="0" borderId="4" xfId="0" applyFont="1" applyFill="1" applyBorder="1" applyAlignment="1">
      <alignment vertical="center" wrapText="1"/>
    </xf>
    <xf numFmtId="0" fontId="10" fillId="2" borderId="4" xfId="0" applyFont="1" applyFill="1" applyBorder="1" applyAlignment="1">
      <alignment horizontal="left" vertical="center" wrapText="1"/>
    </xf>
    <xf numFmtId="0" fontId="5" fillId="0" borderId="0" xfId="0" applyFont="1" applyFill="1" applyAlignment="1">
      <alignment vertical="center" wrapText="1"/>
    </xf>
    <xf numFmtId="0" fontId="9" fillId="2" borderId="4" xfId="0" applyFont="1" applyFill="1" applyBorder="1" applyAlignment="1">
      <alignment horizontal="left" vertical="center" wrapText="1"/>
    </xf>
    <xf numFmtId="0" fontId="4" fillId="0" borderId="0" xfId="0" applyFont="1" applyAlignment="1">
      <alignment horizontal="center" vertical="center" wrapText="1"/>
    </xf>
    <xf numFmtId="0" fontId="5" fillId="4" borderId="0" xfId="0" applyFont="1" applyFill="1" applyAlignment="1">
      <alignment vertical="center" wrapText="1"/>
    </xf>
    <xf numFmtId="0" fontId="9" fillId="2" borderId="4" xfId="0" applyFont="1" applyFill="1" applyBorder="1" applyAlignment="1">
      <alignment horizontal="center" vertical="center" wrapText="1"/>
    </xf>
    <xf numFmtId="0" fontId="5" fillId="2" borderId="4" xfId="0" applyFont="1" applyFill="1" applyBorder="1" applyAlignment="1">
      <alignment horizontal="left" vertical="center" wrapText="1"/>
    </xf>
    <xf numFmtId="0" fontId="4" fillId="0" borderId="0" xfId="0" applyFont="1" applyAlignment="1">
      <alignment vertical="center"/>
    </xf>
    <xf numFmtId="0" fontId="10" fillId="0" borderId="0" xfId="0" applyFont="1" applyAlignment="1">
      <alignment horizontal="center" vertical="center" wrapText="1"/>
    </xf>
    <xf numFmtId="0" fontId="11" fillId="0" borderId="0" xfId="0" applyFont="1" applyAlignment="1">
      <alignment vertical="center" wrapText="1"/>
    </xf>
    <xf numFmtId="178" fontId="9" fillId="2" borderId="4" xfId="0" applyNumberFormat="1" applyFont="1" applyFill="1" applyBorder="1" applyAlignment="1">
      <alignment horizontal="center" vertical="center" wrapText="1"/>
    </xf>
    <xf numFmtId="0" fontId="9" fillId="0" borderId="4" xfId="0" applyFont="1" applyFill="1" applyBorder="1" applyAlignment="1">
      <alignment horizontal="left" vertical="center" wrapText="1"/>
    </xf>
    <xf numFmtId="0" fontId="12" fillId="3" borderId="4" xfId="0" applyFont="1" applyFill="1" applyBorder="1" applyAlignment="1">
      <alignment vertical="center" wrapText="1"/>
    </xf>
    <xf numFmtId="0" fontId="12" fillId="3" borderId="4"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176" fontId="9" fillId="2" borderId="4"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xf>
    <xf numFmtId="180" fontId="12" fillId="3" borderId="4" xfId="0" applyNumberFormat="1" applyFont="1" applyFill="1" applyBorder="1" applyAlignment="1">
      <alignment horizontal="center" vertical="center" wrapText="1"/>
    </xf>
    <xf numFmtId="180" fontId="4" fillId="0" borderId="0" xfId="0" applyNumberFormat="1" applyFont="1" applyAlignment="1">
      <alignment horizontal="center" vertical="center" wrapText="1"/>
    </xf>
    <xf numFmtId="178" fontId="5" fillId="2" borderId="4" xfId="0" applyNumberFormat="1" applyFont="1" applyFill="1" applyBorder="1" applyAlignment="1">
      <alignment horizontal="center" vertical="center"/>
    </xf>
    <xf numFmtId="177" fontId="10" fillId="2" borderId="4" xfId="0" applyNumberFormat="1" applyFont="1" applyFill="1" applyBorder="1" applyAlignment="1">
      <alignment horizontal="left" vertical="center" wrapText="1"/>
    </xf>
    <xf numFmtId="0" fontId="4" fillId="0" borderId="0" xfId="0" applyFont="1" applyAlignment="1">
      <alignment horizontal="left"/>
    </xf>
    <xf numFmtId="0" fontId="6" fillId="0" borderId="0" xfId="0" applyFont="1" applyAlignment="1">
      <alignment horizontal="left"/>
    </xf>
    <xf numFmtId="0" fontId="4" fillId="0" borderId="1" xfId="0" applyFont="1" applyBorder="1" applyAlignment="1">
      <alignment horizontal="left"/>
    </xf>
    <xf numFmtId="0" fontId="4" fillId="0" borderId="0" xfId="0" applyFont="1" applyAlignment="1">
      <alignment horizontal="left" wrapText="1"/>
    </xf>
    <xf numFmtId="0" fontId="4" fillId="0" borderId="3" xfId="0" applyFont="1" applyBorder="1" applyAlignment="1">
      <alignment horizontal="center" vertical="center"/>
    </xf>
    <xf numFmtId="0" fontId="4" fillId="0" borderId="5" xfId="0" applyFont="1" applyBorder="1" applyAlignment="1" applyProtection="1">
      <alignment horizontal="center" vertical="center"/>
      <protection locked="0"/>
    </xf>
    <xf numFmtId="0" fontId="4" fillId="0" borderId="5" xfId="0" applyFont="1" applyBorder="1" applyAlignment="1">
      <alignment horizontal="center" vertical="center"/>
    </xf>
    <xf numFmtId="176" fontId="4" fillId="0" borderId="5" xfId="0" applyNumberFormat="1" applyFont="1" applyBorder="1" applyAlignment="1">
      <alignment horizontal="center" vertical="center"/>
    </xf>
    <xf numFmtId="0" fontId="7" fillId="0" borderId="5" xfId="0" applyFont="1" applyBorder="1" applyAlignment="1" applyProtection="1">
      <alignment vertical="center" wrapText="1"/>
      <protection locked="0"/>
    </xf>
    <xf numFmtId="0" fontId="4" fillId="0" borderId="6" xfId="0" applyFont="1" applyBorder="1" applyAlignment="1">
      <alignment horizontal="left" vertical="center" wrapText="1"/>
    </xf>
    <xf numFmtId="0" fontId="4" fillId="0" borderId="1" xfId="0" applyFont="1" applyBorder="1" applyAlignment="1" applyProtection="1">
      <alignment vertical="center"/>
      <protection locked="0"/>
    </xf>
    <xf numFmtId="179" fontId="4" fillId="0" borderId="1" xfId="0" applyNumberFormat="1" applyFont="1" applyBorder="1" applyAlignment="1" applyProtection="1">
      <alignment vertical="center"/>
      <protection locked="0"/>
    </xf>
    <xf numFmtId="0" fontId="4" fillId="0" borderId="1" xfId="0" applyFont="1" applyBorder="1" applyAlignment="1" applyProtection="1">
      <alignment horizontal="left" vertical="center"/>
      <protection locked="0"/>
    </xf>
    <xf numFmtId="0" fontId="4" fillId="0" borderId="7" xfId="0" applyFont="1" applyBorder="1" applyAlignment="1">
      <alignment horizontal="center" vertical="center"/>
    </xf>
    <xf numFmtId="0" fontId="7" fillId="0" borderId="9" xfId="0" applyFont="1" applyBorder="1" applyAlignment="1" applyProtection="1">
      <alignment vertical="center" wrapText="1"/>
      <protection locked="0"/>
    </xf>
    <xf numFmtId="0" fontId="4" fillId="0" borderId="9" xfId="0" applyFont="1" applyBorder="1" applyAlignment="1" applyProtection="1">
      <alignment horizontal="center" vertical="center"/>
      <protection locked="0"/>
    </xf>
    <xf numFmtId="0" fontId="4" fillId="0" borderId="10" xfId="0" applyFont="1" applyBorder="1" applyAlignment="1">
      <alignment horizontal="center" vertical="center" wrapText="1"/>
    </xf>
    <xf numFmtId="0" fontId="6" fillId="0" borderId="0" xfId="0" applyFont="1" applyAlignment="1">
      <alignment horizontal="center"/>
    </xf>
    <xf numFmtId="0" fontId="4" fillId="0" borderId="0" xfId="0" applyFont="1" applyBorder="1" applyAlignment="1">
      <alignment horizontal="left"/>
    </xf>
    <xf numFmtId="0" fontId="4" fillId="0" borderId="0" xfId="0" applyFont="1" applyBorder="1" applyAlignment="1" applyProtection="1">
      <alignment horizontal="left" vertical="center"/>
      <protection locked="0"/>
    </xf>
    <xf numFmtId="0" fontId="4" fillId="0" borderId="0" xfId="0" applyNumberFormat="1" applyFont="1" applyAlignment="1">
      <alignment horizontal="center" vertical="center"/>
    </xf>
    <xf numFmtId="176" fontId="4" fillId="0" borderId="0" xfId="0" applyNumberFormat="1" applyFont="1" applyAlignment="1">
      <alignment horizontal="center" vertical="center"/>
    </xf>
    <xf numFmtId="0" fontId="5" fillId="0" borderId="4" xfId="0" quotePrefix="1" applyFont="1" applyFill="1" applyBorder="1" applyAlignment="1">
      <alignment horizontal="left" vertical="center" wrapText="1"/>
    </xf>
    <xf numFmtId="0" fontId="14" fillId="3" borderId="0" xfId="0" applyFont="1" applyFill="1" applyAlignment="1">
      <alignment horizontal="left" vertical="center" wrapText="1"/>
    </xf>
    <xf numFmtId="0" fontId="5" fillId="0" borderId="4" xfId="0" applyFont="1" applyFill="1" applyBorder="1" applyAlignment="1">
      <alignment horizontal="left" vertical="center" wrapText="1"/>
    </xf>
    <xf numFmtId="0" fontId="5" fillId="0" borderId="8" xfId="0" quotePrefix="1"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0" xfId="0" applyFont="1" applyAlignment="1">
      <alignment horizontal="left" vertical="center" wrapText="1"/>
    </xf>
    <xf numFmtId="0" fontId="4" fillId="0" borderId="4" xfId="0" quotePrefix="1" applyFont="1" applyBorder="1" applyAlignment="1">
      <alignment horizontal="left" vertical="center" wrapText="1"/>
    </xf>
    <xf numFmtId="0" fontId="4" fillId="0" borderId="8" xfId="0" quotePrefix="1" applyFont="1" applyBorder="1" applyAlignment="1">
      <alignment horizontal="left" vertical="center" wrapText="1"/>
    </xf>
    <xf numFmtId="0" fontId="5" fillId="0" borderId="0" xfId="0" quotePrefix="1" applyFont="1" applyFill="1" applyBorder="1" applyAlignment="1">
      <alignment horizontal="left" vertical="center" wrapText="1"/>
    </xf>
    <xf numFmtId="178" fontId="9" fillId="2" borderId="7" xfId="0" applyNumberFormat="1"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0" xfId="0" applyFont="1" applyFill="1" applyAlignment="1">
      <alignment horizontal="left" vertical="center" wrapText="1"/>
    </xf>
    <xf numFmtId="0" fontId="11" fillId="0" borderId="0" xfId="0" applyFont="1" applyAlignment="1">
      <alignment horizontal="left" vertical="center" wrapText="1"/>
    </xf>
    <xf numFmtId="0" fontId="5" fillId="0" borderId="11" xfId="0" quotePrefix="1" applyFont="1" applyFill="1" applyBorder="1" applyAlignment="1">
      <alignment horizontal="left" vertical="center" wrapText="1"/>
    </xf>
    <xf numFmtId="0" fontId="5" fillId="0" borderId="4" xfId="0" applyFont="1" applyBorder="1" applyAlignment="1">
      <alignment vertical="center" wrapText="1"/>
    </xf>
    <xf numFmtId="0" fontId="5" fillId="0" borderId="12" xfId="0" quotePrefix="1" applyFont="1" applyFill="1" applyBorder="1" applyAlignment="1">
      <alignment horizontal="left" vertical="center" wrapText="1"/>
    </xf>
    <xf numFmtId="0" fontId="16" fillId="0" borderId="0" xfId="0" applyFont="1" applyFill="1" applyAlignment="1">
      <alignment horizontal="left" vertical="center" wrapText="1"/>
    </xf>
    <xf numFmtId="0" fontId="4" fillId="0" borderId="0" xfId="0" applyFont="1" applyAlignment="1">
      <alignment horizontal="right"/>
    </xf>
    <xf numFmtId="176" fontId="4" fillId="0" borderId="9" xfId="0" applyNumberFormat="1" applyFont="1" applyBorder="1" applyAlignment="1">
      <alignment horizontal="center" vertical="center"/>
    </xf>
    <xf numFmtId="0" fontId="4" fillId="0" borderId="9" xfId="0" applyFont="1" applyBorder="1" applyAlignment="1">
      <alignment horizontal="center" vertical="center"/>
    </xf>
    <xf numFmtId="0" fontId="6" fillId="0" borderId="0" xfId="0" applyFont="1" applyAlignment="1">
      <alignment horizontal="center"/>
    </xf>
    <xf numFmtId="0" fontId="15" fillId="0" borderId="0" xfId="0" applyFont="1" applyAlignment="1">
      <alignment horizontal="left" vertical="top" wrapText="1"/>
    </xf>
  </cellXfs>
  <cellStyles count="2">
    <cellStyle name="標準" xfId="0" builtinId="0"/>
    <cellStyle name="標準 2" xfId="1" xr:uid="{0A97B870-7147-4D4D-81A6-32D934F2D46C}"/>
  </cellStyles>
  <dxfs count="22">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b val="0"/>
        <i val="0"/>
        <strike val="0"/>
        <condense val="0"/>
        <extend val="0"/>
        <outline val="0"/>
        <shadow val="0"/>
        <u val="none"/>
        <vertAlign val="baseline"/>
        <sz val="11"/>
        <color theme="1"/>
        <name val="Meiryo UI"/>
        <scheme val="none"/>
      </font>
      <numFmt numFmtId="0" formatCode="General"/>
    </dxf>
    <dxf>
      <font>
        <b val="0"/>
        <i val="0"/>
        <strike val="0"/>
        <condense val="0"/>
        <extend val="0"/>
        <outline val="0"/>
        <shadow val="0"/>
        <u val="none"/>
        <vertAlign val="baseline"/>
        <sz val="11"/>
        <color theme="1"/>
        <name val="Meiryo UI"/>
        <scheme val="none"/>
      </font>
      <numFmt numFmtId="0" formatCode="General"/>
      <border>
        <left style="thin">
          <color theme="9"/>
        </left>
      </border>
    </dxf>
    <dxf>
      <font>
        <b val="0"/>
        <i val="0"/>
        <strike val="0"/>
        <condense val="0"/>
        <extend val="0"/>
        <outline val="0"/>
        <shadow val="0"/>
        <u val="none"/>
        <vertAlign val="baseline"/>
        <sz val="11"/>
        <color theme="1"/>
        <name val="Meiryo UI"/>
        <family val="3"/>
        <charset val="128"/>
        <scheme val="none"/>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11"/>
        <color theme="1"/>
        <name val="Meiryo UI"/>
        <family val="3"/>
        <charset val="128"/>
        <scheme val="none"/>
      </font>
      <numFmt numFmtId="176" formatCode="0.0"/>
      <alignment horizontal="center" vertical="center" textRotation="0" wrapText="1" indent="0" justifyLastLine="0" shrinkToFit="0" readingOrder="0"/>
      <border diagonalUp="0" diagonalDown="0" outline="0">
        <left/>
        <right style="thin">
          <color theme="9"/>
        </right>
        <top style="thin">
          <color theme="9"/>
        </top>
        <bottom/>
      </border>
    </dxf>
    <dxf>
      <font>
        <b val="0"/>
        <i val="0"/>
        <strike val="0"/>
        <condense val="0"/>
        <extend val="0"/>
        <outline val="0"/>
        <shadow val="0"/>
        <u val="none"/>
        <vertAlign val="baseline"/>
        <sz val="11"/>
        <color theme="1"/>
        <name val="Meiryo UI"/>
        <family val="3"/>
        <charset val="128"/>
        <scheme val="none"/>
      </font>
      <numFmt numFmtId="0" formatCode="General"/>
      <alignment horizontal="center" vertical="center" textRotation="0" wrapText="1" indent="0" justifyLastLine="0" shrinkToFit="0" readingOrder="0"/>
      <border diagonalUp="0" diagonalDown="0" outline="0">
        <left/>
        <right/>
        <top style="thin">
          <color theme="9"/>
        </top>
        <bottom/>
      </border>
    </dxf>
    <dxf>
      <font>
        <b val="0"/>
        <i val="0"/>
        <strike val="0"/>
        <condense val="0"/>
        <extend val="0"/>
        <outline val="0"/>
        <shadow val="0"/>
        <u val="none"/>
        <vertAlign val="baseline"/>
        <sz val="11"/>
        <color theme="1"/>
        <name val="Meiryo UI"/>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1"/>
        <color theme="1"/>
        <name val="Meiryo UI"/>
        <scheme val="none"/>
      </font>
      <numFmt numFmtId="176" formatCode="0.0"/>
      <alignment horizontal="center" vertical="center" textRotation="0" wrapText="0" indent="0" justifyLastLine="0" shrinkToFit="0" readingOrder="0"/>
    </dxf>
    <dxf>
      <font>
        <b val="0"/>
        <i val="0"/>
        <strike val="0"/>
        <condense val="0"/>
        <extend val="0"/>
        <outline val="0"/>
        <shadow val="0"/>
        <u val="none"/>
        <vertAlign val="baseline"/>
        <sz val="11"/>
        <color theme="1"/>
        <name val="Meiryo UI"/>
        <scheme val="none"/>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1"/>
        <color theme="1"/>
        <name val="Meiryo UI"/>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Meiryo UI"/>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Meiryo UI"/>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Meiryo UI"/>
        <scheme val="none"/>
      </font>
      <alignment horizontal="center" vertical="center" textRotation="0" wrapText="0" indent="0" justifyLastLine="0" shrinkToFit="0" readingOrder="0"/>
      <border diagonalUp="0" diagonalDown="0" outline="0">
        <left style="thin">
          <color theme="9"/>
        </left>
        <right/>
        <top/>
        <bottom/>
      </border>
    </dxf>
    <dxf>
      <font>
        <b val="0"/>
        <i val="0"/>
        <strike val="0"/>
        <condense val="0"/>
        <extend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alignment horizontal="general" vertical="bottom" textRotation="0" wrapText="1" indent="0" justifyLastLine="0" shrinkToFit="0" readingOrder="0"/>
    </dxf>
    <dxf>
      <font>
        <strike val="0"/>
        <color theme="1"/>
      </font>
      <fill>
        <patternFill>
          <bgColor theme="0"/>
        </patternFill>
      </fill>
    </dxf>
    <dxf>
      <font>
        <color rgb="FF9C0006"/>
      </font>
      <fill>
        <patternFill>
          <bgColor rgb="FFFFC7CE"/>
        </patternFill>
      </fill>
    </dxf>
    <dxf>
      <font>
        <color rgb="FF9C0006"/>
      </font>
      <fill>
        <patternFill>
          <bgColor rgb="FFFFC7CE"/>
        </patternFill>
      </fill>
    </dxf>
    <dxf>
      <font>
        <strike val="0"/>
        <color theme="1"/>
      </font>
      <fill>
        <patternFill>
          <bgColor theme="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テーブル2" displayName="テーブル2" ref="A7:L17" totalsRowShown="0" headerRowDxfId="17" dataDxfId="16">
  <autoFilter ref="A7:L17" xr:uid="{1881CA38-73D6-4735-9B4A-CCA204A40ACD}"/>
  <tableColumns count="12">
    <tableColumn id="1" xr3:uid="{00000000-0010-0000-0000-000001000000}" name="希望_x000a_順位" dataDxfId="15"/>
    <tableColumn id="2" xr3:uid="{00000000-0010-0000-0000-000002000000}" name="派遣先大学" dataDxfId="14"/>
    <tableColumn id="3" xr3:uid="{00000000-0010-0000-0000-000003000000}" name="セメスター_x000a_数" dataDxfId="13"/>
    <tableColumn id="4" xr3:uid="{00000000-0010-0000-0000-000004000000}" name="出発_x000a_時期" dataDxfId="12"/>
    <tableColumn id="5" xr3:uid="{00000000-0010-0000-0000-000005000000}" name="(自動)_x000a_TOEFL_x000a_要件" dataDxfId="11">
      <calculatedColumnFormula>IFERROR(VLOOKUP(テーブル2[[#This Row],[派遣先大学]],別表!$B:$F,3,FALSE),"")</calculatedColumnFormula>
    </tableColumn>
    <tableColumn id="6" xr3:uid="{00000000-0010-0000-0000-000006000000}" name="(自動)_x000a_IELTS_x000a_要件" dataDxfId="10">
      <calculatedColumnFormula>IFERROR(VLOOKUP(テーブル2[[#This Row],[派遣先大学]],別表!$B:$F,4,FALSE),"")</calculatedColumnFormula>
    </tableColumn>
    <tableColumn id="7" xr3:uid="{00000000-0010-0000-0000-000007000000}" name="(自動)_x000a_その他語学要件" dataDxfId="9">
      <calculatedColumnFormula>IFERROR(VLOOKUP(テーブル2[[#This Row],[派遣先大学]],別表!$B$3:$F$122,5,FALSE),"")</calculatedColumnFormula>
    </tableColumn>
    <tableColumn id="12" xr3:uid="{1532F18B-DA4B-4DBC-970B-44BD89EB810A}" name="出願要件_x000a_TOEFL" dataDxfId="8">
      <calculatedColumnFormula>IFERROR(VLOOKUP(テーブル2[[#This Row],[派遣先大学]],別表!B:H,6,FALSE),"")</calculatedColumnFormula>
    </tableColumn>
    <tableColumn id="11" xr3:uid="{AF25CDA7-F840-4C03-9E02-4AFCC510AB58}" name="出願要件_x000a_IELTS" dataDxfId="7">
      <calculatedColumnFormula>IFERROR(VLOOKUP(テーブル2[[#This Row],[派遣先大学]],別表!B:H,7,FALSE),"")</calculatedColumnFormula>
    </tableColumn>
    <tableColumn id="10" xr3:uid="{AD1DF4AC-0507-4E1A-B02D-11ED140E76F3}" name="学内申請時の注意事項" dataDxfId="6">
      <calculatedColumnFormula>IFERROR(VLOOKUP(テーブル2[[#This Row],[派遣先大学]],別表!B:I,8,FALSE),"")</calculatedColumnFormula>
    </tableColumn>
    <tableColumn id="8" xr3:uid="{00000000-0010-0000-0000-000008000000}" name="UniCode" dataDxfId="5">
      <calculatedColumnFormula>IFERROR(VLOOKUP(テーブル2[[#This Row],[派遣先大学]],別表!$B$2:$F$81,2,FALSE),"")</calculatedColumnFormula>
    </tableColumn>
    <tableColumn id="9" xr3:uid="{00000000-0010-0000-0000-000009000000}" name="Data" dataDxfId="4">
      <calculatedColumnFormula>IF(テーブル2[[#This Row],[セメスター
数]]="","#",テーブル2[[#This Row],[セメスター
数]])&amp;IF(テーブル2[[#This Row],[出発
時期]]="夏","s",IF(テーブル2[[#This Row],[出発
時期]]="冬","w","#"))&amp;テーブル2[[#This Row],[UniCode]]</calculatedColumnFormula>
    </tableColumn>
  </tableColumns>
  <tableStyleInfo name="TableStyleLight14" showFirstColumn="0" showLastColumn="0" showRowStripes="1" showColumnStripes="1"/>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17"/>
  <sheetViews>
    <sheetView tabSelected="1" zoomScale="80" zoomScaleNormal="80" zoomScaleSheetLayoutView="85" zoomScalePageLayoutView="85" workbookViewId="0">
      <selection activeCell="B4" sqref="B4"/>
    </sheetView>
  </sheetViews>
  <sheetFormatPr defaultRowHeight="15.75" x14ac:dyDescent="0.25"/>
  <cols>
    <col min="1" max="1" width="9.875" style="2" customWidth="1"/>
    <col min="2" max="2" width="68.25" style="2" customWidth="1"/>
    <col min="3" max="3" width="9.375" style="2" customWidth="1"/>
    <col min="4" max="4" width="9.5" style="2" bestFit="1" customWidth="1"/>
    <col min="5" max="5" width="12.5" style="2" customWidth="1"/>
    <col min="6" max="6" width="12.375" style="2" customWidth="1"/>
    <col min="7" max="7" width="32.625" style="2" customWidth="1"/>
    <col min="8" max="9" width="12.25" style="2" customWidth="1"/>
    <col min="10" max="10" width="53.625" style="33" customWidth="1"/>
    <col min="11" max="11" width="17.125" style="2" hidden="1" customWidth="1"/>
    <col min="12" max="12" width="15.25" style="2" hidden="1" customWidth="1"/>
    <col min="13" max="16384" width="9" style="2"/>
  </cols>
  <sheetData>
    <row r="1" spans="1:12" x14ac:dyDescent="0.25">
      <c r="G1" s="72" t="s">
        <v>319</v>
      </c>
      <c r="H1" s="33"/>
      <c r="I1" s="33"/>
    </row>
    <row r="2" spans="1:12" ht="21" x14ac:dyDescent="0.3">
      <c r="A2" s="75" t="s">
        <v>15</v>
      </c>
      <c r="B2" s="75"/>
      <c r="C2" s="75"/>
      <c r="D2" s="75"/>
      <c r="E2" s="75"/>
      <c r="F2" s="75"/>
      <c r="G2" s="75"/>
      <c r="H2" s="50"/>
      <c r="I2" s="50"/>
      <c r="J2" s="34"/>
    </row>
    <row r="4" spans="1:12" ht="21" customHeight="1" x14ac:dyDescent="0.25">
      <c r="A4" s="4" t="s">
        <v>20</v>
      </c>
      <c r="B4" s="43"/>
      <c r="E4" s="5" t="s">
        <v>17</v>
      </c>
      <c r="F4" s="5" t="s">
        <v>18</v>
      </c>
      <c r="G4" s="35" t="s">
        <v>19</v>
      </c>
      <c r="H4" s="51"/>
      <c r="I4" s="51"/>
    </row>
    <row r="5" spans="1:12" ht="21" customHeight="1" x14ac:dyDescent="0.25">
      <c r="A5" s="4" t="s">
        <v>21</v>
      </c>
      <c r="B5" s="43"/>
      <c r="D5" s="6" t="s">
        <v>16</v>
      </c>
      <c r="E5" s="43"/>
      <c r="F5" s="44"/>
      <c r="G5" s="45"/>
      <c r="H5" s="52"/>
      <c r="I5" s="52"/>
    </row>
    <row r="6" spans="1:12" ht="64.5" customHeight="1" x14ac:dyDescent="0.25">
      <c r="H6" s="76" t="s">
        <v>322</v>
      </c>
      <c r="I6" s="76"/>
    </row>
    <row r="7" spans="1:12" ht="54" customHeight="1" x14ac:dyDescent="0.25">
      <c r="A7" s="3" t="s">
        <v>24</v>
      </c>
      <c r="B7" s="3" t="s">
        <v>0</v>
      </c>
      <c r="C7" s="7" t="s">
        <v>11</v>
      </c>
      <c r="D7" s="7" t="s">
        <v>10</v>
      </c>
      <c r="E7" s="7" t="s">
        <v>12</v>
      </c>
      <c r="F7" s="7" t="s">
        <v>13</v>
      </c>
      <c r="G7" s="7" t="s">
        <v>14</v>
      </c>
      <c r="H7" s="7" t="s">
        <v>282</v>
      </c>
      <c r="I7" s="7" t="s">
        <v>283</v>
      </c>
      <c r="J7" s="36" t="s">
        <v>217</v>
      </c>
      <c r="K7" s="3" t="s">
        <v>8</v>
      </c>
      <c r="L7" s="3" t="s">
        <v>9</v>
      </c>
    </row>
    <row r="8" spans="1:12" ht="42" customHeight="1" x14ac:dyDescent="0.25">
      <c r="A8" s="37">
        <v>1</v>
      </c>
      <c r="B8" s="41"/>
      <c r="C8" s="38"/>
      <c r="D8" s="38"/>
      <c r="E8" s="39" t="str">
        <f>IFERROR(VLOOKUP(テーブル2[[#This Row],[派遣先大学]],別表!$B:$F,3,FALSE),"")</f>
        <v/>
      </c>
      <c r="F8" s="40" t="str">
        <f>IFERROR(VLOOKUP(テーブル2[[#This Row],[派遣先大学]],別表!$B:$F,4,FALSE),"")</f>
        <v/>
      </c>
      <c r="G8" s="49" t="str">
        <f>IFERROR(VLOOKUP(テーブル2[[#This Row],[派遣先大学]],別表!$B$3:$F$122,5,FALSE),"")</f>
        <v/>
      </c>
      <c r="H8" s="53" t="str">
        <f>IFERROR(VLOOKUP(テーブル2[[#This Row],[派遣先大学]],別表!B:H,6,FALSE),"")</f>
        <v/>
      </c>
      <c r="I8" s="54" t="str">
        <f>IFERROR(VLOOKUP(テーブル2[[#This Row],[派遣先大学]],別表!B:H,7,FALSE),"")</f>
        <v/>
      </c>
      <c r="J8" s="42" t="str">
        <f>IFERROR(VLOOKUP(テーブル2[[#This Row],[派遣先大学]],別表!B:I,8,FALSE),"")</f>
        <v/>
      </c>
      <c r="K8" s="2" t="str">
        <f>IFERROR(VLOOKUP(テーブル2[[#This Row],[派遣先大学]],別表!$B$2:$F$81,2,FALSE),"")</f>
        <v/>
      </c>
      <c r="L8" s="2" t="str">
        <f>IF(テーブル2[[#This Row],[セメスター
数]]="","#",テーブル2[[#This Row],[セメスター
数]])&amp;IF(テーブル2[[#This Row],[出発
時期]]="夏","s",IF(テーブル2[[#This Row],[出発
時期]]="冬","w","#"))&amp;テーブル2[[#This Row],[UniCode]]</f>
        <v>##</v>
      </c>
    </row>
    <row r="9" spans="1:12" ht="42" customHeight="1" x14ac:dyDescent="0.25">
      <c r="A9" s="46">
        <v>2</v>
      </c>
      <c r="B9" s="47"/>
      <c r="C9" s="48"/>
      <c r="D9" s="38"/>
      <c r="E9" s="39" t="str">
        <f>IFERROR(VLOOKUP(テーブル2[[#This Row],[派遣先大学]],別表!$B:$F,3,FALSE),"")</f>
        <v/>
      </c>
      <c r="F9" s="40" t="str">
        <f>IFERROR(VLOOKUP(テーブル2[[#This Row],[派遣先大学]],別表!$B:$F,4,FALSE),"")</f>
        <v/>
      </c>
      <c r="G9" s="49" t="str">
        <f>IFERROR(VLOOKUP(テーブル2[[#This Row],[派遣先大学]],別表!$B$3:$F$122,5,FALSE),"")</f>
        <v/>
      </c>
      <c r="H9" s="53" t="str">
        <f>IFERROR(VLOOKUP(テーブル2[[#This Row],[派遣先大学]],別表!B:H,6,FALSE),"")</f>
        <v/>
      </c>
      <c r="I9" s="54" t="str">
        <f>IFERROR(VLOOKUP(テーブル2[[#This Row],[派遣先大学]],別表!B:H,7,FALSE),"")</f>
        <v/>
      </c>
      <c r="J9" s="42" t="str">
        <f>IFERROR(VLOOKUP(テーブル2[[#This Row],[派遣先大学]],別表!B:I,8,FALSE),"")</f>
        <v/>
      </c>
      <c r="K9" s="2" t="str">
        <f>IFERROR(VLOOKUP(テーブル2[[#This Row],[派遣先大学]],別表!$B$2:$F$81,2,FALSE),"")</f>
        <v/>
      </c>
      <c r="L9" s="2" t="str">
        <f>IF(テーブル2[[#This Row],[セメスター
数]]="","#",テーブル2[[#This Row],[セメスター
数]])&amp;IF(テーブル2[[#This Row],[出発
時期]]="夏","s",IF(テーブル2[[#This Row],[出発
時期]]="冬","w","#"))&amp;テーブル2[[#This Row],[UniCode]]</f>
        <v>##</v>
      </c>
    </row>
    <row r="10" spans="1:12" ht="42" customHeight="1" x14ac:dyDescent="0.25">
      <c r="A10" s="46">
        <v>3</v>
      </c>
      <c r="B10" s="47"/>
      <c r="C10" s="48"/>
      <c r="D10" s="38"/>
      <c r="E10" s="39" t="str">
        <f>IFERROR(VLOOKUP(テーブル2[[#This Row],[派遣先大学]],別表!$B:$F,3,FALSE),"")</f>
        <v/>
      </c>
      <c r="F10" s="40" t="str">
        <f>IFERROR(VLOOKUP(テーブル2[[#This Row],[派遣先大学]],別表!$B:$F,4,FALSE),"")</f>
        <v/>
      </c>
      <c r="G10" s="49" t="str">
        <f>IFERROR(VLOOKUP(テーブル2[[#This Row],[派遣先大学]],別表!$B$3:$F$122,5,FALSE),"")</f>
        <v/>
      </c>
      <c r="H10" s="53" t="str">
        <f>IFERROR(VLOOKUP(テーブル2[[#This Row],[派遣先大学]],別表!B:H,6,FALSE),"")</f>
        <v/>
      </c>
      <c r="I10" s="54" t="str">
        <f>IFERROR(VLOOKUP(テーブル2[[#This Row],[派遣先大学]],別表!B:H,7,FALSE),"")</f>
        <v/>
      </c>
      <c r="J10" s="42" t="str">
        <f>IFERROR(VLOOKUP(テーブル2[[#This Row],[派遣先大学]],別表!B:I,8,FALSE),"")</f>
        <v/>
      </c>
      <c r="K10" s="2" t="str">
        <f>IFERROR(VLOOKUP(テーブル2[[#This Row],[派遣先大学]],別表!$B$2:$F$81,2,FALSE),"")</f>
        <v/>
      </c>
      <c r="L10" s="2" t="str">
        <f>IF(テーブル2[[#This Row],[セメスター
数]]="","#",テーブル2[[#This Row],[セメスター
数]])&amp;IF(テーブル2[[#This Row],[出発
時期]]="夏","s",IF(テーブル2[[#This Row],[出発
時期]]="冬","w","#"))&amp;テーブル2[[#This Row],[UniCode]]</f>
        <v>##</v>
      </c>
    </row>
    <row r="11" spans="1:12" ht="42" customHeight="1" x14ac:dyDescent="0.25">
      <c r="A11" s="46">
        <v>4</v>
      </c>
      <c r="B11" s="47"/>
      <c r="C11" s="48"/>
      <c r="D11" s="38"/>
      <c r="E11" s="39" t="str">
        <f>IFERROR(VLOOKUP(テーブル2[[#This Row],[派遣先大学]],別表!$B:$F,3,FALSE),"")</f>
        <v/>
      </c>
      <c r="F11" s="40" t="str">
        <f>IFERROR(VLOOKUP(テーブル2[[#This Row],[派遣先大学]],別表!$B:$F,4,FALSE),"")</f>
        <v/>
      </c>
      <c r="G11" s="49" t="str">
        <f>IFERROR(VLOOKUP(テーブル2[[#This Row],[派遣先大学]],別表!$B$3:$F$122,5,FALSE),"")</f>
        <v/>
      </c>
      <c r="H11" s="53" t="str">
        <f>IFERROR(VLOOKUP(テーブル2[[#This Row],[派遣先大学]],別表!B:H,6,FALSE),"")</f>
        <v/>
      </c>
      <c r="I11" s="54" t="str">
        <f>IFERROR(VLOOKUP(テーブル2[[#This Row],[派遣先大学]],別表!B:H,7,FALSE),"")</f>
        <v/>
      </c>
      <c r="J11" s="42" t="str">
        <f>IFERROR(VLOOKUP(テーブル2[[#This Row],[派遣先大学]],別表!B:I,8,FALSE),"")</f>
        <v/>
      </c>
      <c r="K11" s="2" t="str">
        <f>IFERROR(VLOOKUP(テーブル2[[#This Row],[派遣先大学]],別表!$B$2:$F$81,2,FALSE),"")</f>
        <v/>
      </c>
      <c r="L11" s="2" t="str">
        <f>IF(テーブル2[[#This Row],[セメスター
数]]="","#",テーブル2[[#This Row],[セメスター
数]])&amp;IF(テーブル2[[#This Row],[出発
時期]]="夏","s",IF(テーブル2[[#This Row],[出発
時期]]="冬","w","#"))&amp;テーブル2[[#This Row],[UniCode]]</f>
        <v>##</v>
      </c>
    </row>
    <row r="12" spans="1:12" ht="42" customHeight="1" x14ac:dyDescent="0.25">
      <c r="A12" s="46">
        <v>5</v>
      </c>
      <c r="B12" s="47"/>
      <c r="C12" s="48"/>
      <c r="D12" s="38"/>
      <c r="E12" s="39" t="str">
        <f>IFERROR(VLOOKUP(テーブル2[[#This Row],[派遣先大学]],別表!$B:$F,3,FALSE),"")</f>
        <v/>
      </c>
      <c r="F12" s="40" t="str">
        <f>IFERROR(VLOOKUP(テーブル2[[#This Row],[派遣先大学]],別表!$B:$F,4,FALSE),"")</f>
        <v/>
      </c>
      <c r="G12" s="49" t="str">
        <f>IFERROR(VLOOKUP(テーブル2[[#This Row],[派遣先大学]],別表!$B$3:$F$122,5,FALSE),"")</f>
        <v/>
      </c>
      <c r="H12" s="53" t="str">
        <f>IFERROR(VLOOKUP(テーブル2[[#This Row],[派遣先大学]],別表!B:H,6,FALSE),"")</f>
        <v/>
      </c>
      <c r="I12" s="54" t="str">
        <f>IFERROR(VLOOKUP(テーブル2[[#This Row],[派遣先大学]],別表!B:H,7,FALSE),"")</f>
        <v/>
      </c>
      <c r="J12" s="42" t="str">
        <f>IFERROR(VLOOKUP(テーブル2[[#This Row],[派遣先大学]],別表!B:I,8,FALSE),"")</f>
        <v/>
      </c>
      <c r="K12" s="2" t="str">
        <f>IFERROR(VLOOKUP(テーブル2[[#This Row],[派遣先大学]],別表!$B$2:$F$81,2,FALSE),"")</f>
        <v/>
      </c>
      <c r="L12" s="2" t="str">
        <f>IF(テーブル2[[#This Row],[セメスター
数]]="","#",テーブル2[[#This Row],[セメスター
数]])&amp;IF(テーブル2[[#This Row],[出発
時期]]="夏","s",IF(テーブル2[[#This Row],[出発
時期]]="冬","w","#"))&amp;テーブル2[[#This Row],[UniCode]]</f>
        <v>##</v>
      </c>
    </row>
    <row r="13" spans="1:12" ht="42" customHeight="1" x14ac:dyDescent="0.25">
      <c r="A13" s="46">
        <v>6</v>
      </c>
      <c r="B13" s="47"/>
      <c r="C13" s="48"/>
      <c r="D13" s="38"/>
      <c r="E13" s="39" t="str">
        <f>IFERROR(VLOOKUP(テーブル2[[#This Row],[派遣先大学]],別表!$B:$F,3,FALSE),"")</f>
        <v/>
      </c>
      <c r="F13" s="40" t="str">
        <f>IFERROR(VLOOKUP(テーブル2[[#This Row],[派遣先大学]],別表!$B:$F,4,FALSE),"")</f>
        <v/>
      </c>
      <c r="G13" s="49" t="str">
        <f>IFERROR(VLOOKUP(テーブル2[[#This Row],[派遣先大学]],別表!$B$3:$F$122,5,FALSE),"")</f>
        <v/>
      </c>
      <c r="H13" s="53" t="str">
        <f>IFERROR(VLOOKUP(テーブル2[[#This Row],[派遣先大学]],別表!B:H,6,FALSE),"")</f>
        <v/>
      </c>
      <c r="I13" s="54" t="str">
        <f>IFERROR(VLOOKUP(テーブル2[[#This Row],[派遣先大学]],別表!B:H,7,FALSE),"")</f>
        <v/>
      </c>
      <c r="J13" s="42" t="str">
        <f>IFERROR(VLOOKUP(テーブル2[[#This Row],[派遣先大学]],別表!B:I,8,FALSE),"")</f>
        <v/>
      </c>
      <c r="K13" s="2" t="str">
        <f>IFERROR(VLOOKUP(テーブル2[[#This Row],[派遣先大学]],別表!$B$2:$F$81,2,FALSE),"")</f>
        <v/>
      </c>
      <c r="L13" s="2" t="str">
        <f>IF(テーブル2[[#This Row],[セメスター
数]]="","#",テーブル2[[#This Row],[セメスター
数]])&amp;IF(テーブル2[[#This Row],[出発
時期]]="夏","s",IF(テーブル2[[#This Row],[出発
時期]]="冬","w","#"))&amp;テーブル2[[#This Row],[UniCode]]</f>
        <v>##</v>
      </c>
    </row>
    <row r="14" spans="1:12" ht="42" customHeight="1" x14ac:dyDescent="0.25">
      <c r="A14" s="46">
        <v>7</v>
      </c>
      <c r="B14" s="47"/>
      <c r="C14" s="48"/>
      <c r="D14" s="38"/>
      <c r="E14" s="39" t="str">
        <f>IFERROR(VLOOKUP(テーブル2[[#This Row],[派遣先大学]],別表!$B:$F,3,FALSE),"")</f>
        <v/>
      </c>
      <c r="F14" s="40" t="str">
        <f>IFERROR(VLOOKUP(テーブル2[[#This Row],[派遣先大学]],別表!$B:$F,4,FALSE),"")</f>
        <v/>
      </c>
      <c r="G14" s="49" t="str">
        <f>IFERROR(VLOOKUP(テーブル2[[#This Row],[派遣先大学]],別表!$B$3:$F$122,5,FALSE),"")</f>
        <v/>
      </c>
      <c r="H14" s="53" t="str">
        <f>IFERROR(VLOOKUP(テーブル2[[#This Row],[派遣先大学]],別表!B:H,6,FALSE),"")</f>
        <v/>
      </c>
      <c r="I14" s="54" t="str">
        <f>IFERROR(VLOOKUP(テーブル2[[#This Row],[派遣先大学]],別表!B:H,7,FALSE),"")</f>
        <v/>
      </c>
      <c r="J14" s="42" t="str">
        <f>IFERROR(VLOOKUP(テーブル2[[#This Row],[派遣先大学]],別表!B:I,8,FALSE),"")</f>
        <v/>
      </c>
      <c r="K14" s="2" t="str">
        <f>IFERROR(VLOOKUP(テーブル2[[#This Row],[派遣先大学]],別表!$B$2:$F$81,2,FALSE),"")</f>
        <v/>
      </c>
      <c r="L14" s="2" t="str">
        <f>IF(テーブル2[[#This Row],[セメスター
数]]="","#",テーブル2[[#This Row],[セメスター
数]])&amp;IF(テーブル2[[#This Row],[出発
時期]]="夏","s",IF(テーブル2[[#This Row],[出発
時期]]="冬","w","#"))&amp;テーブル2[[#This Row],[UniCode]]</f>
        <v>##</v>
      </c>
    </row>
    <row r="15" spans="1:12" ht="42" customHeight="1" x14ac:dyDescent="0.25">
      <c r="A15" s="46">
        <v>8</v>
      </c>
      <c r="B15" s="47"/>
      <c r="C15" s="48"/>
      <c r="D15" s="38"/>
      <c r="E15" s="39" t="str">
        <f>IFERROR(VLOOKUP(テーブル2[[#This Row],[派遣先大学]],別表!$B:$F,3,FALSE),"")</f>
        <v/>
      </c>
      <c r="F15" s="40" t="str">
        <f>IFERROR(VLOOKUP(テーブル2[[#This Row],[派遣先大学]],別表!$B:$F,4,FALSE),"")</f>
        <v/>
      </c>
      <c r="G15" s="49" t="str">
        <f>IFERROR(VLOOKUP(テーブル2[[#This Row],[派遣先大学]],別表!$B$3:$F$122,5,FALSE),"")</f>
        <v/>
      </c>
      <c r="H15" s="53" t="str">
        <f>IFERROR(VLOOKUP(テーブル2[[#This Row],[派遣先大学]],別表!B:H,6,FALSE),"")</f>
        <v/>
      </c>
      <c r="I15" s="54" t="str">
        <f>IFERROR(VLOOKUP(テーブル2[[#This Row],[派遣先大学]],別表!B:H,7,FALSE),"")</f>
        <v/>
      </c>
      <c r="J15" s="42" t="str">
        <f>IFERROR(VLOOKUP(テーブル2[[#This Row],[派遣先大学]],別表!B:I,8,FALSE),"")</f>
        <v/>
      </c>
      <c r="K15" s="2" t="str">
        <f>IFERROR(VLOOKUP(テーブル2[[#This Row],[派遣先大学]],別表!$B$2:$F$81,2,FALSE),"")</f>
        <v/>
      </c>
      <c r="L15" s="2" t="str">
        <f>IF(テーブル2[[#This Row],[セメスター
数]]="","#",テーブル2[[#This Row],[セメスター
数]])&amp;IF(テーブル2[[#This Row],[出発
時期]]="夏","s",IF(テーブル2[[#This Row],[出発
時期]]="冬","w","#"))&amp;テーブル2[[#This Row],[UniCode]]</f>
        <v>##</v>
      </c>
    </row>
    <row r="16" spans="1:12" ht="42" customHeight="1" x14ac:dyDescent="0.25">
      <c r="A16" s="46">
        <v>9</v>
      </c>
      <c r="B16" s="47"/>
      <c r="C16" s="48"/>
      <c r="D16" s="38"/>
      <c r="E16" s="39" t="str">
        <f>IFERROR(VLOOKUP(テーブル2[[#This Row],[派遣先大学]],別表!$B:$F,3,FALSE),"")</f>
        <v/>
      </c>
      <c r="F16" s="40" t="str">
        <f>IFERROR(VLOOKUP(テーブル2[[#This Row],[派遣先大学]],別表!$B:$F,4,FALSE),"")</f>
        <v/>
      </c>
      <c r="G16" s="49" t="str">
        <f>IFERROR(VLOOKUP(テーブル2[[#This Row],[派遣先大学]],別表!$B$3:$F$122,5,FALSE),"")</f>
        <v/>
      </c>
      <c r="H16" s="53" t="str">
        <f>IFERROR(VLOOKUP(テーブル2[[#This Row],[派遣先大学]],別表!B:H,6,FALSE),"")</f>
        <v/>
      </c>
      <c r="I16" s="54" t="str">
        <f>IFERROR(VLOOKUP(テーブル2[[#This Row],[派遣先大学]],別表!B:H,7,FALSE),"")</f>
        <v/>
      </c>
      <c r="J16" s="42" t="str">
        <f>IFERROR(VLOOKUP(テーブル2[[#This Row],[派遣先大学]],別表!B:I,8,FALSE),"")</f>
        <v/>
      </c>
      <c r="K16" s="2" t="str">
        <f>IFERROR(VLOOKUP(テーブル2[[#This Row],[派遣先大学]],別表!$B$2:$F$81,2,FALSE),"")</f>
        <v/>
      </c>
      <c r="L16" s="2" t="str">
        <f>IF(テーブル2[[#This Row],[セメスター
数]]="","#",テーブル2[[#This Row],[セメスター
数]])&amp;IF(テーブル2[[#This Row],[出発
時期]]="夏","s",IF(テーブル2[[#This Row],[出発
時期]]="冬","w","#"))&amp;テーブル2[[#This Row],[UniCode]]</f>
        <v>##</v>
      </c>
    </row>
    <row r="17" spans="1:12" ht="42" customHeight="1" x14ac:dyDescent="0.25">
      <c r="A17" s="46">
        <v>10</v>
      </c>
      <c r="B17" s="47"/>
      <c r="C17" s="48"/>
      <c r="D17" s="38"/>
      <c r="E17" s="74" t="str">
        <f>IFERROR(VLOOKUP(テーブル2[[#This Row],[派遣先大学]],別表!$B:$F,3,FALSE),"")</f>
        <v/>
      </c>
      <c r="F17" s="73" t="str">
        <f>IFERROR(VLOOKUP(テーブル2[[#This Row],[派遣先大学]],別表!$B:$F,4,FALSE),"")</f>
        <v/>
      </c>
      <c r="G17" s="49" t="str">
        <f>IFERROR(VLOOKUP(テーブル2[[#This Row],[派遣先大学]],別表!$B$3:$F$122,5,FALSE),"")</f>
        <v/>
      </c>
      <c r="H17" s="53" t="str">
        <f>IFERROR(VLOOKUP(テーブル2[[#This Row],[派遣先大学]],別表!B:H,6,FALSE),"")</f>
        <v/>
      </c>
      <c r="I17" s="54" t="str">
        <f>IFERROR(VLOOKUP(テーブル2[[#This Row],[派遣先大学]],別表!B:H,7,FALSE),"")</f>
        <v/>
      </c>
      <c r="J17" s="42" t="str">
        <f>IFERROR(VLOOKUP(テーブル2[[#This Row],[派遣先大学]],別表!B:I,8,FALSE),"")</f>
        <v/>
      </c>
      <c r="K17" s="2" t="str">
        <f>IFERROR(VLOOKUP(テーブル2[[#This Row],[派遣先大学]],別表!$B$2:$F$81,2,FALSE),"")</f>
        <v/>
      </c>
      <c r="L17" s="2" t="str">
        <f>IF(テーブル2[[#This Row],[セメスター
数]]="","#",テーブル2[[#This Row],[セメスター
数]])&amp;IF(テーブル2[[#This Row],[出発
時期]]="夏","s",IF(テーブル2[[#This Row],[出発
時期]]="冬","w","#"))&amp;テーブル2[[#This Row],[UniCode]]</f>
        <v>##</v>
      </c>
    </row>
  </sheetData>
  <sheetProtection algorithmName="SHA-512" hashValue="Cd2g5VwZ/Y3QoulZ7ZHW+vNg9Rft4CifYsRv7VBp7xDfCfHcYwQa+6WIbSYMJIpvsBWGA+Gjxz60WC24go++ug==" saltValue="01Fg+S90a17Vse/RddSo3A==" spinCount="100000" sheet="1" selectLockedCells="1"/>
  <mergeCells count="2">
    <mergeCell ref="A2:G2"/>
    <mergeCell ref="H6:I6"/>
  </mergeCells>
  <phoneticPr fontId="3"/>
  <conditionalFormatting sqref="H8:I17 E8:F17">
    <cfRule type="containsBlanks" dxfId="21" priority="17">
      <formula>LEN(TRIM(E8))=0</formula>
    </cfRule>
  </conditionalFormatting>
  <conditionalFormatting sqref="I8:I17 F8:F17">
    <cfRule type="cellIs" dxfId="20" priority="19" operator="greaterThan">
      <formula>$F$5</formula>
    </cfRule>
  </conditionalFormatting>
  <conditionalFormatting sqref="H8:H17 E8:E17">
    <cfRule type="cellIs" dxfId="19" priority="23" operator="greaterThan">
      <formula>$E$5</formula>
    </cfRule>
  </conditionalFormatting>
  <dataValidations xWindow="356" yWindow="821" count="5">
    <dataValidation type="textLength" operator="equal" allowBlank="1" showInputMessage="1" showErrorMessage="1" error="8桁全て入力してください" prompt="学生番号は8桁（数字7桁・アルファベット1文字)_x000a_全て入力してください" sqref="B4" xr:uid="{EF087FB9-87EF-4A1E-AD97-AC09FA881028}">
      <formula1>8</formula1>
    </dataValidation>
    <dataValidation allowBlank="1" showInputMessage="1" showErrorMessage="1" prompt="スコアを入力すると、派遣先大学の語学要件を満たしているかどうか、簡易チェックができます。" sqref="E5:F5" xr:uid="{FE5AE4A9-693E-4822-B708-2F7B8AB2E25B}"/>
    <dataValidation allowBlank="1" showInputMessage="1" showErrorMessage="1" prompt="英語以外の語学試験については、簡易チェックはできません。" sqref="G5:I5" xr:uid="{7A2CCD7F-A0D3-4900-9D63-8C456473AE43}"/>
    <dataValidation type="list" allowBlank="1" showInputMessage="1" showErrorMessage="1" prompt="希望する派遣期間を選択してください。1セメスターは1学期間、2セメスターは1年間です。派遣先大学によっては、派遣期間に制限がありますので、別表1及び派遣先大学のウェブサイトを確認してください。" sqref="C8:C17" xr:uid="{57F2826A-3BBA-4770-9BB3-9C0B1F19F662}">
      <formula1>"1,2"</formula1>
    </dataValidation>
    <dataValidation type="list" allowBlank="1" showInputMessage="1" showErrorMessage="1" prompt="派遣留学制度では出発時期は冬のみとなります。グローバルリーダー育成海外留学制度では出発時期は派遣先大学によって異なります。夏は7月から10月、冬は1月から4月に始まる学期です。派遣先大学によっては、出発時期に制限がありますので、別表1及び派遣先大学のウェブサイトを確認してください。" sqref="D8:D17" xr:uid="{DA8CFFEC-C50F-4FDF-8A1C-F6A65EAE4797}">
      <formula1>"冬, 夏"</formula1>
    </dataValidation>
  </dataValidations>
  <pageMargins left="0.31496062992125984" right="0.16" top="0.32" bottom="0.38" header="0.18" footer="0.16"/>
  <pageSetup paperSize="9" scale="94" fitToHeight="0" orientation="landscape" r:id="rId1"/>
  <headerFooter>
    <oddHeader xml:space="preserve">&amp;R&amp;"Meiryo UI,標準"&amp;12 </oddHeader>
    <oddFooter>&amp;P / &amp;N ページ</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8" operator="containsText" id="{E239C302-D457-4E1C-8C1B-C770C9B4259B}">
            <xm:f>NOT(ISERROR(SEARCH("-",E8)))</xm:f>
            <xm:f>"-"</xm:f>
            <x14:dxf>
              <font>
                <strike val="0"/>
                <color theme="1"/>
              </font>
              <fill>
                <patternFill>
                  <bgColor theme="0"/>
                </patternFill>
              </fill>
            </x14:dxf>
          </x14:cfRule>
          <xm:sqref>H8:I17 E8:F17</xm:sqref>
        </x14:conditionalFormatting>
      </x14:conditionalFormattings>
    </ext>
    <ext xmlns:x14="http://schemas.microsoft.com/office/spreadsheetml/2009/9/main" uri="{CCE6A557-97BC-4b89-ADB6-D9C93CAAB3DF}">
      <x14:dataValidations xmlns:xm="http://schemas.microsoft.com/office/excel/2006/main" xWindow="356" yWindow="821" count="1">
        <x14:dataValidation type="list" allowBlank="1" showInputMessage="1" showErrorMessage="1" prompt="希望する派遣先大学を選択してください。大学名のみが記載されている場合でも、受入部局に制限がある場合がありますので、詳細は別表を確認してください。" xr:uid="{C2BD5FC0-20F7-4ADC-B19C-7D3AA3959500}">
          <x14:formula1>
            <xm:f>別表!$B$2:$B$81</xm:f>
          </x14:formula1>
          <xm:sqref>B8:B17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24"/>
  <sheetViews>
    <sheetView workbookViewId="0">
      <selection activeCell="I2" sqref="I2"/>
    </sheetView>
  </sheetViews>
  <sheetFormatPr defaultRowHeight="13.5" x14ac:dyDescent="0.15"/>
  <cols>
    <col min="1" max="1" width="31.75" bestFit="1" customWidth="1"/>
    <col min="4" max="4" width="12.875" customWidth="1"/>
    <col min="5" max="13" width="11.375" customWidth="1"/>
  </cols>
  <sheetData>
    <row r="1" spans="1:13" x14ac:dyDescent="0.15">
      <c r="A1" t="s">
        <v>25</v>
      </c>
      <c r="B1" t="s">
        <v>22</v>
      </c>
      <c r="C1" t="s">
        <v>23</v>
      </c>
      <c r="D1">
        <v>1</v>
      </c>
      <c r="E1">
        <v>2</v>
      </c>
      <c r="F1">
        <v>3</v>
      </c>
      <c r="G1">
        <v>4</v>
      </c>
      <c r="H1">
        <v>5</v>
      </c>
      <c r="I1">
        <v>6</v>
      </c>
      <c r="J1">
        <v>7</v>
      </c>
      <c r="K1">
        <v>8</v>
      </c>
      <c r="L1">
        <v>9</v>
      </c>
      <c r="M1">
        <v>10</v>
      </c>
    </row>
    <row r="2" spans="1:13" x14ac:dyDescent="0.15">
      <c r="A2" t="str">
        <f ca="1">REPLACE(LEFT(CELL("filename",$A$1),FIND("]",CELL("filename",$A$1))-1),1,FIND("[",CELL("filename",$A$1)),)</f>
        <v>HakenUniList.xlsx</v>
      </c>
      <c r="B2">
        <f>Sheet1!B4</f>
        <v>0</v>
      </c>
      <c r="C2">
        <f>Sheet1!B5</f>
        <v>0</v>
      </c>
      <c r="D2" t="str">
        <f>VLOOKUP(D1,テーブル2[],12,FALSE)</f>
        <v>##</v>
      </c>
      <c r="E2" t="str">
        <f>VLOOKUP(E1,テーブル2[],12,FALSE)</f>
        <v>##</v>
      </c>
      <c r="F2" t="str">
        <f>VLOOKUP(F1,テーブル2[],12,FALSE)</f>
        <v>##</v>
      </c>
      <c r="G2" t="str">
        <f>VLOOKUP(G1,テーブル2[],12,FALSE)</f>
        <v>##</v>
      </c>
      <c r="H2" t="str">
        <f>VLOOKUP(H1,テーブル2[],12,FALSE)</f>
        <v>##</v>
      </c>
      <c r="I2" t="str">
        <f>VLOOKUP(I1,テーブル2[],12,FALSE)</f>
        <v>##</v>
      </c>
      <c r="J2" t="str">
        <f>VLOOKUP(J1,テーブル2[],12,FALSE)</f>
        <v>##</v>
      </c>
      <c r="K2" t="str">
        <f>VLOOKUP(K1,テーブル2[],12,FALSE)</f>
        <v>##</v>
      </c>
      <c r="L2" t="str">
        <f>VLOOKUP(L1,テーブル2[],12,FALSE)</f>
        <v>##</v>
      </c>
      <c r="M2" t="str">
        <f>VLOOKUP(M1,テーブル2[],12,FALSE)</f>
        <v>##</v>
      </c>
    </row>
    <row r="6" spans="1:13" x14ac:dyDescent="0.15">
      <c r="C6" s="8"/>
    </row>
    <row r="24" spans="3:3" x14ac:dyDescent="0.15">
      <c r="C24" s="8"/>
    </row>
  </sheetData>
  <sheetProtection selectLockedCells="1" selectUnlockedCells="1"/>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66983-5150-4DC5-BC0E-6DF8E604A953}">
  <sheetPr codeName="Sheet3">
    <pageSetUpPr fitToPage="1"/>
  </sheetPr>
  <dimension ref="A1:K127"/>
  <sheetViews>
    <sheetView view="pageBreakPreview" zoomScale="75" zoomScaleNormal="60" zoomScaleSheetLayoutView="75" workbookViewId="0">
      <selection activeCell="I2" sqref="I2"/>
    </sheetView>
  </sheetViews>
  <sheetFormatPr defaultRowHeight="69.75" customHeight="1" x14ac:dyDescent="0.15"/>
  <cols>
    <col min="1" max="1" width="9.25" style="1" bestFit="1" customWidth="1"/>
    <col min="2" max="2" width="52.25" style="18" customWidth="1"/>
    <col min="3" max="3" width="15.25" style="1" customWidth="1"/>
    <col min="4" max="4" width="22.625" style="14" customWidth="1"/>
    <col min="5" max="5" width="22.375" style="30" customWidth="1"/>
    <col min="6" max="6" width="24.25" style="19" customWidth="1"/>
    <col min="7" max="7" width="22.625" style="14" customWidth="1"/>
    <col min="8" max="8" width="22.375" style="30" customWidth="1"/>
    <col min="9" max="10" width="36.375" style="60" customWidth="1"/>
    <col min="11" max="11" width="32.5" style="1" customWidth="1"/>
    <col min="12" max="16384" width="9" style="1"/>
  </cols>
  <sheetData>
    <row r="1" spans="1:10" ht="69.75" customHeight="1" x14ac:dyDescent="0.15">
      <c r="A1" s="1" t="s">
        <v>281</v>
      </c>
      <c r="B1" s="23" t="s">
        <v>0</v>
      </c>
      <c r="C1" s="23" t="s">
        <v>8</v>
      </c>
      <c r="D1" s="24" t="s">
        <v>62</v>
      </c>
      <c r="E1" s="29" t="s">
        <v>18</v>
      </c>
      <c r="F1" s="25" t="s">
        <v>63</v>
      </c>
      <c r="G1" s="24" t="s">
        <v>284</v>
      </c>
      <c r="H1" s="29" t="s">
        <v>285</v>
      </c>
      <c r="I1" s="56" t="s">
        <v>214</v>
      </c>
      <c r="J1" s="56" t="s">
        <v>279</v>
      </c>
    </row>
    <row r="2" spans="1:10" s="15" customFormat="1" ht="69.75" customHeight="1" x14ac:dyDescent="0.15">
      <c r="A2" s="12">
        <v>10101</v>
      </c>
      <c r="B2" s="9" t="s">
        <v>84</v>
      </c>
      <c r="C2" s="10" t="s">
        <v>139</v>
      </c>
      <c r="D2" s="16">
        <v>79</v>
      </c>
      <c r="E2" s="21">
        <v>6</v>
      </c>
      <c r="F2" s="16" t="s">
        <v>286</v>
      </c>
      <c r="G2" s="16">
        <v>88</v>
      </c>
      <c r="H2" s="21">
        <v>6.5</v>
      </c>
      <c r="I2" s="55" t="s">
        <v>321</v>
      </c>
      <c r="J2" s="66">
        <v>0</v>
      </c>
    </row>
    <row r="3" spans="1:10" s="12" customFormat="1" ht="69.75" customHeight="1" x14ac:dyDescent="0.15">
      <c r="A3" s="12">
        <v>10101</v>
      </c>
      <c r="B3" s="9" t="s">
        <v>166</v>
      </c>
      <c r="C3" s="10" t="s">
        <v>167</v>
      </c>
      <c r="D3" s="16">
        <v>90</v>
      </c>
      <c r="E3" s="21">
        <v>6.5</v>
      </c>
      <c r="F3" s="16" t="s">
        <v>286</v>
      </c>
      <c r="G3" s="16">
        <v>95</v>
      </c>
      <c r="H3" s="21">
        <v>7</v>
      </c>
      <c r="I3" s="55" t="s">
        <v>323</v>
      </c>
      <c r="J3" s="66">
        <v>0</v>
      </c>
    </row>
    <row r="4" spans="1:10" s="12" customFormat="1" ht="69.75" customHeight="1" x14ac:dyDescent="0.15">
      <c r="A4" s="12">
        <v>10102</v>
      </c>
      <c r="B4" s="9" t="s">
        <v>211</v>
      </c>
      <c r="C4" s="10" t="s">
        <v>141</v>
      </c>
      <c r="D4" s="16">
        <v>100</v>
      </c>
      <c r="E4" s="21">
        <v>7</v>
      </c>
      <c r="F4" s="16" t="s">
        <v>286</v>
      </c>
      <c r="G4" s="16"/>
      <c r="H4" s="21"/>
      <c r="I4" s="55" t="s">
        <v>324</v>
      </c>
      <c r="J4" s="66">
        <v>0</v>
      </c>
    </row>
    <row r="5" spans="1:10" s="12" customFormat="1" ht="56.25" customHeight="1" x14ac:dyDescent="0.15">
      <c r="A5" s="12">
        <v>10103</v>
      </c>
      <c r="B5" s="9" t="s">
        <v>89</v>
      </c>
      <c r="C5" s="10" t="s">
        <v>88</v>
      </c>
      <c r="D5" s="16">
        <v>79</v>
      </c>
      <c r="E5" s="21">
        <v>6</v>
      </c>
      <c r="F5" s="16" t="s">
        <v>286</v>
      </c>
      <c r="G5" s="16" t="s">
        <v>309</v>
      </c>
      <c r="H5" s="21">
        <v>6</v>
      </c>
      <c r="I5" s="55" t="s">
        <v>311</v>
      </c>
      <c r="J5" s="66">
        <v>0</v>
      </c>
    </row>
    <row r="6" spans="1:10" s="12" customFormat="1" ht="69.75" customHeight="1" x14ac:dyDescent="0.15">
      <c r="A6" s="12">
        <v>10108</v>
      </c>
      <c r="B6" s="9" t="s">
        <v>259</v>
      </c>
      <c r="C6" s="10" t="s">
        <v>181</v>
      </c>
      <c r="D6" s="16">
        <v>90</v>
      </c>
      <c r="E6" s="21">
        <v>6.5</v>
      </c>
      <c r="F6" s="16" t="s">
        <v>286</v>
      </c>
      <c r="G6" s="16">
        <v>90</v>
      </c>
      <c r="H6" s="21">
        <v>6.5</v>
      </c>
      <c r="I6" s="55" t="s">
        <v>325</v>
      </c>
      <c r="J6" s="66">
        <v>0</v>
      </c>
    </row>
    <row r="7" spans="1:10" s="12" customFormat="1" ht="69.75" customHeight="1" x14ac:dyDescent="0.15">
      <c r="A7" s="12">
        <v>10202</v>
      </c>
      <c r="B7" s="9" t="s">
        <v>109</v>
      </c>
      <c r="C7" s="10" t="s">
        <v>108</v>
      </c>
      <c r="D7" s="16">
        <v>79</v>
      </c>
      <c r="E7" s="21">
        <v>6</v>
      </c>
      <c r="F7" s="11" t="s">
        <v>52</v>
      </c>
      <c r="G7" s="16" t="s">
        <v>288</v>
      </c>
      <c r="H7" s="16" t="s">
        <v>288</v>
      </c>
      <c r="I7" s="55" t="s">
        <v>328</v>
      </c>
      <c r="J7" s="60">
        <v>0</v>
      </c>
    </row>
    <row r="8" spans="1:10" s="12" customFormat="1" ht="69.75" customHeight="1" x14ac:dyDescent="0.15">
      <c r="A8" s="12">
        <v>10203</v>
      </c>
      <c r="B8" s="22" t="s">
        <v>104</v>
      </c>
      <c r="C8" s="10" t="s">
        <v>143</v>
      </c>
      <c r="D8" s="16">
        <v>79</v>
      </c>
      <c r="E8" s="21">
        <v>6</v>
      </c>
      <c r="F8" s="11" t="s">
        <v>52</v>
      </c>
      <c r="G8" s="16">
        <v>80</v>
      </c>
      <c r="H8" s="21">
        <v>6</v>
      </c>
      <c r="I8" s="58" t="s">
        <v>326</v>
      </c>
      <c r="J8" s="66">
        <v>0</v>
      </c>
    </row>
    <row r="9" spans="1:10" s="12" customFormat="1" ht="69.75" customHeight="1" x14ac:dyDescent="0.15">
      <c r="A9" s="12">
        <v>10203</v>
      </c>
      <c r="B9" s="22" t="s">
        <v>253</v>
      </c>
      <c r="C9" s="10" t="s">
        <v>144</v>
      </c>
      <c r="D9" s="16" t="s">
        <v>286</v>
      </c>
      <c r="E9" s="16" t="s">
        <v>286</v>
      </c>
      <c r="F9" s="11" t="s">
        <v>52</v>
      </c>
      <c r="G9" s="16" t="s">
        <v>309</v>
      </c>
      <c r="H9" s="16" t="s">
        <v>309</v>
      </c>
      <c r="I9" s="55" t="s">
        <v>327</v>
      </c>
      <c r="J9" s="66">
        <v>0</v>
      </c>
    </row>
    <row r="10" spans="1:10" s="12" customFormat="1" ht="69.75" customHeight="1" x14ac:dyDescent="0.15">
      <c r="A10" s="1">
        <v>10205</v>
      </c>
      <c r="B10" s="9" t="s">
        <v>4</v>
      </c>
      <c r="C10" s="10" t="s">
        <v>47</v>
      </c>
      <c r="D10" s="16">
        <v>79</v>
      </c>
      <c r="E10" s="21">
        <v>6</v>
      </c>
      <c r="F10" s="11" t="s">
        <v>52</v>
      </c>
      <c r="G10" s="16" t="s">
        <v>287</v>
      </c>
      <c r="H10" s="16" t="s">
        <v>287</v>
      </c>
      <c r="I10" s="59" t="s">
        <v>310</v>
      </c>
      <c r="J10" s="60">
        <v>0</v>
      </c>
    </row>
    <row r="11" spans="1:10" s="12" customFormat="1" ht="75.75" customHeight="1" x14ac:dyDescent="0.15">
      <c r="A11" s="12">
        <v>10207</v>
      </c>
      <c r="B11" s="9" t="s">
        <v>289</v>
      </c>
      <c r="C11" s="10" t="s">
        <v>290</v>
      </c>
      <c r="D11" s="16" t="s">
        <v>286</v>
      </c>
      <c r="E11" s="16" t="s">
        <v>286</v>
      </c>
      <c r="F11" s="11" t="s">
        <v>52</v>
      </c>
      <c r="G11" s="16" t="s">
        <v>309</v>
      </c>
      <c r="H11" s="16" t="s">
        <v>309</v>
      </c>
      <c r="I11" s="55" t="s">
        <v>314</v>
      </c>
      <c r="J11" s="60">
        <v>0</v>
      </c>
    </row>
    <row r="12" spans="1:10" s="12" customFormat="1" ht="69.75" customHeight="1" x14ac:dyDescent="0.15">
      <c r="A12" s="12">
        <v>10302</v>
      </c>
      <c r="B12" s="9" t="s">
        <v>115</v>
      </c>
      <c r="C12" s="10" t="s">
        <v>114</v>
      </c>
      <c r="D12" s="16">
        <v>100</v>
      </c>
      <c r="E12" s="21">
        <v>7</v>
      </c>
      <c r="F12" s="11" t="s">
        <v>192</v>
      </c>
      <c r="G12" s="16">
        <v>100</v>
      </c>
      <c r="H12" s="21">
        <v>6.5</v>
      </c>
      <c r="I12" s="57" t="s">
        <v>218</v>
      </c>
      <c r="J12" s="66">
        <v>0</v>
      </c>
    </row>
    <row r="13" spans="1:10" s="12" customFormat="1" ht="69.75" customHeight="1" x14ac:dyDescent="0.15">
      <c r="A13" s="12">
        <v>10303</v>
      </c>
      <c r="B13" s="9" t="s">
        <v>251</v>
      </c>
      <c r="C13" s="10" t="s">
        <v>113</v>
      </c>
      <c r="D13" s="16">
        <v>79</v>
      </c>
      <c r="E13" s="21">
        <v>6</v>
      </c>
      <c r="F13" s="11" t="s">
        <v>192</v>
      </c>
      <c r="G13" s="16" t="s">
        <v>287</v>
      </c>
      <c r="H13" s="16" t="s">
        <v>287</v>
      </c>
      <c r="I13" s="55" t="s">
        <v>328</v>
      </c>
      <c r="J13" s="66">
        <v>0</v>
      </c>
    </row>
    <row r="14" spans="1:10" s="12" customFormat="1" ht="69.75" customHeight="1" x14ac:dyDescent="0.15">
      <c r="A14" s="12">
        <v>10304</v>
      </c>
      <c r="B14" s="9" t="s">
        <v>247</v>
      </c>
      <c r="C14" s="10" t="s">
        <v>228</v>
      </c>
      <c r="D14" s="16">
        <v>79</v>
      </c>
      <c r="E14" s="21">
        <v>6</v>
      </c>
      <c r="F14" s="11" t="s">
        <v>192</v>
      </c>
      <c r="G14" s="16">
        <v>79</v>
      </c>
      <c r="H14" s="21">
        <v>6</v>
      </c>
      <c r="I14" s="57" t="s">
        <v>34</v>
      </c>
      <c r="J14" s="66">
        <v>0</v>
      </c>
    </row>
    <row r="15" spans="1:10" s="12" customFormat="1" ht="69.75" customHeight="1" x14ac:dyDescent="0.15">
      <c r="A15" s="12">
        <v>10305</v>
      </c>
      <c r="B15" s="9" t="s">
        <v>118</v>
      </c>
      <c r="C15" s="10" t="s">
        <v>117</v>
      </c>
      <c r="D15" s="16">
        <v>90</v>
      </c>
      <c r="E15" s="21">
        <v>6.5</v>
      </c>
      <c r="F15" s="11" t="s">
        <v>192</v>
      </c>
      <c r="G15" s="16">
        <v>92</v>
      </c>
      <c r="H15" s="21">
        <v>6.5</v>
      </c>
      <c r="I15" s="55" t="s">
        <v>328</v>
      </c>
      <c r="J15" s="66">
        <v>0</v>
      </c>
    </row>
    <row r="16" spans="1:10" s="12" customFormat="1" ht="69.75" customHeight="1" x14ac:dyDescent="0.15">
      <c r="A16" s="12">
        <v>10306</v>
      </c>
      <c r="B16" s="9" t="s">
        <v>298</v>
      </c>
      <c r="C16" s="10" t="s">
        <v>301</v>
      </c>
      <c r="D16" s="16" t="s">
        <v>286</v>
      </c>
      <c r="E16" s="16" t="s">
        <v>286</v>
      </c>
      <c r="F16" s="16" t="s">
        <v>286</v>
      </c>
      <c r="G16" s="16"/>
      <c r="H16" s="21"/>
      <c r="I16" s="57" t="s">
        <v>315</v>
      </c>
      <c r="J16" s="66">
        <v>0</v>
      </c>
    </row>
    <row r="17" spans="1:10" s="12" customFormat="1" ht="69.75" customHeight="1" x14ac:dyDescent="0.15">
      <c r="A17" s="12">
        <v>10308</v>
      </c>
      <c r="B17" s="9" t="s">
        <v>229</v>
      </c>
      <c r="C17" s="10" t="s">
        <v>230</v>
      </c>
      <c r="D17" s="16">
        <v>79</v>
      </c>
      <c r="E17" s="21">
        <v>6</v>
      </c>
      <c r="F17" s="11" t="s">
        <v>192</v>
      </c>
      <c r="G17" s="16" t="s">
        <v>287</v>
      </c>
      <c r="H17" s="16" t="s">
        <v>287</v>
      </c>
      <c r="I17" s="55" t="s">
        <v>328</v>
      </c>
      <c r="J17" s="66">
        <v>0</v>
      </c>
    </row>
    <row r="18" spans="1:10" s="12" customFormat="1" ht="117.75" customHeight="1" x14ac:dyDescent="0.15">
      <c r="A18" s="12">
        <v>10309</v>
      </c>
      <c r="B18" s="9" t="s">
        <v>300</v>
      </c>
      <c r="C18" s="10" t="s">
        <v>359</v>
      </c>
      <c r="D18" s="16">
        <v>79</v>
      </c>
      <c r="E18" s="21">
        <v>6</v>
      </c>
      <c r="F18" s="11" t="s">
        <v>192</v>
      </c>
      <c r="G18" s="16" t="s">
        <v>287</v>
      </c>
      <c r="H18" s="16" t="s">
        <v>287</v>
      </c>
      <c r="I18" s="57"/>
      <c r="J18" s="66">
        <v>0</v>
      </c>
    </row>
    <row r="19" spans="1:10" s="12" customFormat="1" ht="87.75" customHeight="1" x14ac:dyDescent="0.15">
      <c r="A19" s="12">
        <v>10401</v>
      </c>
      <c r="B19" s="9" t="s">
        <v>187</v>
      </c>
      <c r="C19" s="10" t="s">
        <v>188</v>
      </c>
      <c r="D19" s="16">
        <v>79</v>
      </c>
      <c r="E19" s="21">
        <v>6</v>
      </c>
      <c r="F19" s="11" t="s">
        <v>186</v>
      </c>
      <c r="G19" s="16" t="s">
        <v>286</v>
      </c>
      <c r="H19" s="16" t="s">
        <v>286</v>
      </c>
      <c r="I19" s="57" t="s">
        <v>218</v>
      </c>
      <c r="J19" s="66">
        <v>0</v>
      </c>
    </row>
    <row r="20" spans="1:10" s="12" customFormat="1" ht="69.75" customHeight="1" x14ac:dyDescent="0.15">
      <c r="A20" s="12">
        <v>10402</v>
      </c>
      <c r="B20" s="22" t="s">
        <v>92</v>
      </c>
      <c r="C20" s="10" t="s">
        <v>91</v>
      </c>
      <c r="D20" s="16">
        <v>79</v>
      </c>
      <c r="E20" s="21">
        <v>6</v>
      </c>
      <c r="F20" s="11" t="s">
        <v>186</v>
      </c>
      <c r="G20" s="16" t="s">
        <v>288</v>
      </c>
      <c r="H20" s="16" t="s">
        <v>288</v>
      </c>
      <c r="I20" s="55" t="s">
        <v>311</v>
      </c>
      <c r="J20" s="66">
        <v>0</v>
      </c>
    </row>
    <row r="21" spans="1:10" s="12" customFormat="1" ht="69.75" customHeight="1" x14ac:dyDescent="0.15">
      <c r="A21" s="12">
        <v>10501</v>
      </c>
      <c r="B21" s="9" t="s">
        <v>94</v>
      </c>
      <c r="C21" s="10" t="s">
        <v>93</v>
      </c>
      <c r="D21" s="16">
        <v>79</v>
      </c>
      <c r="E21" s="21">
        <v>6</v>
      </c>
      <c r="F21" s="16" t="s">
        <v>286</v>
      </c>
      <c r="G21" s="16" t="s">
        <v>287</v>
      </c>
      <c r="H21" s="16" t="s">
        <v>287</v>
      </c>
      <c r="I21" s="59" t="s">
        <v>218</v>
      </c>
      <c r="J21" s="66">
        <v>0</v>
      </c>
    </row>
    <row r="22" spans="1:10" s="12" customFormat="1" ht="69.75" customHeight="1" x14ac:dyDescent="0.15">
      <c r="A22" s="12">
        <v>10701</v>
      </c>
      <c r="B22" s="9" t="s">
        <v>102</v>
      </c>
      <c r="C22" s="10" t="s">
        <v>101</v>
      </c>
      <c r="D22" s="16">
        <v>90</v>
      </c>
      <c r="E22" s="21">
        <v>6.5</v>
      </c>
      <c r="F22" s="16" t="s">
        <v>286</v>
      </c>
      <c r="G22" s="16">
        <v>94</v>
      </c>
      <c r="H22" s="21">
        <v>7</v>
      </c>
      <c r="I22" s="57" t="s">
        <v>7</v>
      </c>
      <c r="J22" s="66">
        <v>0</v>
      </c>
    </row>
    <row r="23" spans="1:10" s="12" customFormat="1" ht="69.75" customHeight="1" x14ac:dyDescent="0.15">
      <c r="A23" s="12">
        <v>10801</v>
      </c>
      <c r="B23" s="9" t="s">
        <v>265</v>
      </c>
      <c r="C23" s="10" t="s">
        <v>112</v>
      </c>
      <c r="D23" s="16">
        <v>90</v>
      </c>
      <c r="E23" s="21">
        <v>6.5</v>
      </c>
      <c r="F23" s="16" t="s">
        <v>286</v>
      </c>
      <c r="G23" s="16">
        <v>92</v>
      </c>
      <c r="H23" s="21">
        <v>6.5</v>
      </c>
      <c r="I23" s="61" t="s">
        <v>329</v>
      </c>
      <c r="J23" s="66">
        <v>0</v>
      </c>
    </row>
    <row r="24" spans="1:10" s="12" customFormat="1" ht="69.75" customHeight="1" x14ac:dyDescent="0.15">
      <c r="A24" s="12">
        <v>10801</v>
      </c>
      <c r="B24" s="9" t="s">
        <v>264</v>
      </c>
      <c r="C24" s="10" t="s">
        <v>111</v>
      </c>
      <c r="D24" s="16">
        <v>79</v>
      </c>
      <c r="E24" s="21">
        <v>6</v>
      </c>
      <c r="F24" s="16" t="s">
        <v>286</v>
      </c>
      <c r="G24" s="16">
        <v>87</v>
      </c>
      <c r="H24" s="21">
        <v>6.5</v>
      </c>
      <c r="I24" s="61" t="s">
        <v>330</v>
      </c>
      <c r="J24" s="66">
        <v>0</v>
      </c>
    </row>
    <row r="25" spans="1:10" s="12" customFormat="1" ht="69.75" customHeight="1" x14ac:dyDescent="0.15">
      <c r="A25" s="12">
        <v>10901</v>
      </c>
      <c r="B25" s="9" t="s">
        <v>266</v>
      </c>
      <c r="C25" s="10" t="s">
        <v>147</v>
      </c>
      <c r="D25" s="16">
        <v>90</v>
      </c>
      <c r="E25" s="21">
        <v>6.5</v>
      </c>
      <c r="F25" s="16" t="s">
        <v>286</v>
      </c>
      <c r="G25" s="16">
        <v>90</v>
      </c>
      <c r="H25" s="21">
        <v>6.5</v>
      </c>
      <c r="I25" s="57" t="s">
        <v>218</v>
      </c>
      <c r="J25" s="66">
        <v>0</v>
      </c>
    </row>
    <row r="26" spans="1:10" s="12" customFormat="1" ht="69.75" customHeight="1" x14ac:dyDescent="0.15">
      <c r="A26" s="12">
        <v>10902</v>
      </c>
      <c r="B26" s="9" t="s">
        <v>267</v>
      </c>
      <c r="C26" s="10" t="s">
        <v>38</v>
      </c>
      <c r="D26" s="16">
        <v>79</v>
      </c>
      <c r="E26" s="21">
        <v>6</v>
      </c>
      <c r="F26" s="16" t="s">
        <v>286</v>
      </c>
      <c r="G26" s="16">
        <v>80</v>
      </c>
      <c r="H26" s="21">
        <v>6</v>
      </c>
      <c r="I26" s="55" t="s">
        <v>328</v>
      </c>
      <c r="J26" s="66">
        <v>0</v>
      </c>
    </row>
    <row r="27" spans="1:10" s="12" customFormat="1" ht="69.75" customHeight="1" x14ac:dyDescent="0.15">
      <c r="A27" s="12">
        <v>11002</v>
      </c>
      <c r="B27" s="9" t="s">
        <v>270</v>
      </c>
      <c r="C27" s="10" t="s">
        <v>177</v>
      </c>
      <c r="D27" s="16">
        <v>79</v>
      </c>
      <c r="E27" s="21">
        <v>6</v>
      </c>
      <c r="F27" s="16" t="s">
        <v>286</v>
      </c>
      <c r="G27" s="16">
        <v>79</v>
      </c>
      <c r="H27" s="21">
        <v>6.5</v>
      </c>
      <c r="I27" s="55" t="s">
        <v>331</v>
      </c>
      <c r="J27" s="66">
        <v>0</v>
      </c>
    </row>
    <row r="28" spans="1:10" s="12" customFormat="1" ht="69.75" customHeight="1" x14ac:dyDescent="0.15">
      <c r="A28" s="12">
        <v>11002</v>
      </c>
      <c r="B28" s="9" t="s">
        <v>271</v>
      </c>
      <c r="C28" s="10" t="s">
        <v>178</v>
      </c>
      <c r="D28" s="16">
        <v>79</v>
      </c>
      <c r="E28" s="21">
        <v>6</v>
      </c>
      <c r="F28" s="16" t="s">
        <v>286</v>
      </c>
      <c r="G28" s="16">
        <v>79</v>
      </c>
      <c r="H28" s="21">
        <v>6.5</v>
      </c>
      <c r="I28" s="57" t="s">
        <v>332</v>
      </c>
      <c r="J28" s="66">
        <v>0</v>
      </c>
    </row>
    <row r="29" spans="1:10" s="12" customFormat="1" ht="69.75" customHeight="1" x14ac:dyDescent="0.15">
      <c r="A29" s="12">
        <v>11201</v>
      </c>
      <c r="B29" s="9" t="s">
        <v>27</v>
      </c>
      <c r="C29" s="10" t="s">
        <v>36</v>
      </c>
      <c r="D29" s="16" t="s">
        <v>286</v>
      </c>
      <c r="E29" s="16" t="s">
        <v>286</v>
      </c>
      <c r="F29" s="17" t="s">
        <v>100</v>
      </c>
      <c r="G29" s="16" t="s">
        <v>309</v>
      </c>
      <c r="H29" s="16" t="s">
        <v>309</v>
      </c>
      <c r="I29" s="55" t="s">
        <v>335</v>
      </c>
      <c r="J29" s="66">
        <v>0</v>
      </c>
    </row>
    <row r="30" spans="1:10" s="12" customFormat="1" ht="69.75" customHeight="1" x14ac:dyDescent="0.15">
      <c r="A30" s="12">
        <v>11204</v>
      </c>
      <c r="B30" s="9" t="s">
        <v>274</v>
      </c>
      <c r="C30" s="10" t="s">
        <v>53</v>
      </c>
      <c r="D30" s="16">
        <v>90</v>
      </c>
      <c r="E30" s="21">
        <v>6.5</v>
      </c>
      <c r="F30" s="17" t="s">
        <v>190</v>
      </c>
      <c r="G30" s="16" t="s">
        <v>292</v>
      </c>
      <c r="H30" s="16" t="s">
        <v>292</v>
      </c>
      <c r="I30" s="58" t="s">
        <v>336</v>
      </c>
      <c r="J30" s="66">
        <v>0</v>
      </c>
    </row>
    <row r="31" spans="1:10" ht="69.75" customHeight="1" x14ac:dyDescent="0.15">
      <c r="A31" s="12">
        <v>11204</v>
      </c>
      <c r="B31" s="9" t="s">
        <v>275</v>
      </c>
      <c r="C31" s="10" t="s">
        <v>174</v>
      </c>
      <c r="D31" s="16">
        <v>90</v>
      </c>
      <c r="E31" s="21">
        <v>6.5</v>
      </c>
      <c r="F31" s="17" t="s">
        <v>190</v>
      </c>
      <c r="G31" s="16" t="s">
        <v>292</v>
      </c>
      <c r="H31" s="16" t="s">
        <v>292</v>
      </c>
      <c r="I31" s="55" t="s">
        <v>337</v>
      </c>
      <c r="J31" s="66">
        <v>0</v>
      </c>
    </row>
    <row r="32" spans="1:10" ht="69.75" customHeight="1" x14ac:dyDescent="0.15">
      <c r="A32" s="12">
        <v>11205</v>
      </c>
      <c r="B32" s="9" t="s">
        <v>280</v>
      </c>
      <c r="C32" s="10" t="s">
        <v>162</v>
      </c>
      <c r="D32" s="16">
        <v>79</v>
      </c>
      <c r="E32" s="21">
        <v>6</v>
      </c>
      <c r="F32" s="17" t="s">
        <v>190</v>
      </c>
      <c r="G32" s="16" t="s">
        <v>286</v>
      </c>
      <c r="H32" s="16" t="s">
        <v>286</v>
      </c>
      <c r="I32" s="55" t="s">
        <v>328</v>
      </c>
      <c r="J32" s="66">
        <v>0</v>
      </c>
    </row>
    <row r="33" spans="1:10" s="12" customFormat="1" ht="69.75" customHeight="1" x14ac:dyDescent="0.15">
      <c r="A33" s="12">
        <v>11206</v>
      </c>
      <c r="B33" s="9" t="s">
        <v>191</v>
      </c>
      <c r="C33" s="10" t="s">
        <v>245</v>
      </c>
      <c r="D33" s="16">
        <v>100</v>
      </c>
      <c r="E33" s="21">
        <v>7</v>
      </c>
      <c r="F33" s="17" t="s">
        <v>246</v>
      </c>
      <c r="G33" s="16">
        <v>100</v>
      </c>
      <c r="H33" s="21">
        <v>7</v>
      </c>
      <c r="I33" s="55" t="s">
        <v>328</v>
      </c>
      <c r="J33" s="66">
        <v>0</v>
      </c>
    </row>
    <row r="34" spans="1:10" s="12" customFormat="1" ht="69.75" customHeight="1" x14ac:dyDescent="0.15">
      <c r="A34" s="12">
        <v>11301</v>
      </c>
      <c r="B34" s="9" t="s">
        <v>213</v>
      </c>
      <c r="C34" s="10" t="s">
        <v>95</v>
      </c>
      <c r="D34" s="16">
        <v>79</v>
      </c>
      <c r="E34" s="21">
        <v>6</v>
      </c>
      <c r="F34" s="11" t="s">
        <v>52</v>
      </c>
      <c r="G34" s="16" t="s">
        <v>287</v>
      </c>
      <c r="H34" s="16" t="s">
        <v>287</v>
      </c>
      <c r="I34" s="55" t="s">
        <v>328</v>
      </c>
      <c r="J34" s="66">
        <v>0</v>
      </c>
    </row>
    <row r="35" spans="1:10" s="12" customFormat="1" ht="69.75" customHeight="1" x14ac:dyDescent="0.15">
      <c r="A35" s="12">
        <v>11401</v>
      </c>
      <c r="B35" s="9" t="s">
        <v>232</v>
      </c>
      <c r="C35" s="10" t="s">
        <v>231</v>
      </c>
      <c r="D35" s="16">
        <v>79</v>
      </c>
      <c r="E35" s="21">
        <v>6</v>
      </c>
      <c r="F35" s="16" t="s">
        <v>286</v>
      </c>
      <c r="G35" s="16" t="s">
        <v>287</v>
      </c>
      <c r="H35" s="16" t="s">
        <v>287</v>
      </c>
      <c r="I35" s="57" t="s">
        <v>286</v>
      </c>
      <c r="J35" s="66">
        <v>0</v>
      </c>
    </row>
    <row r="36" spans="1:10" s="12" customFormat="1" ht="69.75" customHeight="1" x14ac:dyDescent="0.15">
      <c r="A36" s="15">
        <v>20105</v>
      </c>
      <c r="B36" s="9" t="s">
        <v>155</v>
      </c>
      <c r="C36" s="10" t="s">
        <v>72</v>
      </c>
      <c r="D36" s="16">
        <v>79</v>
      </c>
      <c r="E36" s="21">
        <v>6</v>
      </c>
      <c r="F36" s="16" t="s">
        <v>286</v>
      </c>
      <c r="G36" s="16">
        <v>61</v>
      </c>
      <c r="H36" s="21">
        <v>6</v>
      </c>
      <c r="I36" s="55" t="s">
        <v>341</v>
      </c>
      <c r="J36" s="66">
        <v>0</v>
      </c>
    </row>
    <row r="37" spans="1:10" s="12" customFormat="1" ht="69.75" customHeight="1" x14ac:dyDescent="0.15">
      <c r="A37" s="15">
        <v>20105</v>
      </c>
      <c r="B37" s="9" t="s">
        <v>154</v>
      </c>
      <c r="C37" s="10" t="s">
        <v>71</v>
      </c>
      <c r="D37" s="16">
        <v>79</v>
      </c>
      <c r="E37" s="21">
        <v>6</v>
      </c>
      <c r="F37" s="16" t="s">
        <v>286</v>
      </c>
      <c r="G37" s="16">
        <v>61</v>
      </c>
      <c r="H37" s="21">
        <v>6</v>
      </c>
      <c r="I37" s="55" t="s">
        <v>358</v>
      </c>
      <c r="J37" s="66">
        <v>0</v>
      </c>
    </row>
    <row r="38" spans="1:10" s="12" customFormat="1" ht="69.75" customHeight="1" x14ac:dyDescent="0.15">
      <c r="A38" s="12">
        <v>20106</v>
      </c>
      <c r="B38" s="9" t="s">
        <v>252</v>
      </c>
      <c r="C38" s="10" t="s">
        <v>74</v>
      </c>
      <c r="D38" s="16">
        <v>100</v>
      </c>
      <c r="E38" s="21">
        <v>7</v>
      </c>
      <c r="F38" s="16" t="s">
        <v>286</v>
      </c>
      <c r="G38" s="16" t="s">
        <v>316</v>
      </c>
      <c r="H38" s="27">
        <v>7</v>
      </c>
      <c r="I38" s="62" t="s">
        <v>328</v>
      </c>
      <c r="J38" s="66">
        <v>0</v>
      </c>
    </row>
    <row r="39" spans="1:10" s="12" customFormat="1" ht="69.75" customHeight="1" x14ac:dyDescent="0.15">
      <c r="A39" s="12">
        <v>20301</v>
      </c>
      <c r="B39" s="9" t="s">
        <v>248</v>
      </c>
      <c r="C39" s="10" t="s">
        <v>33</v>
      </c>
      <c r="D39" s="16" t="s">
        <v>286</v>
      </c>
      <c r="E39" s="16" t="s">
        <v>286</v>
      </c>
      <c r="F39" s="11" t="s">
        <v>221</v>
      </c>
      <c r="G39" s="16" t="s">
        <v>309</v>
      </c>
      <c r="H39" s="16" t="s">
        <v>309</v>
      </c>
      <c r="I39" s="55" t="s">
        <v>317</v>
      </c>
      <c r="J39" s="66">
        <v>0</v>
      </c>
    </row>
    <row r="40" spans="1:10" s="15" customFormat="1" ht="69.75" customHeight="1" x14ac:dyDescent="0.15">
      <c r="A40" s="12">
        <v>30101</v>
      </c>
      <c r="B40" s="9" t="s">
        <v>257</v>
      </c>
      <c r="C40" s="10" t="s">
        <v>79</v>
      </c>
      <c r="D40" s="16">
        <v>79</v>
      </c>
      <c r="E40" s="21">
        <v>6</v>
      </c>
      <c r="F40" s="16" t="s">
        <v>286</v>
      </c>
      <c r="G40" s="16">
        <v>80</v>
      </c>
      <c r="H40" s="21">
        <v>6.5</v>
      </c>
      <c r="I40" s="55" t="s">
        <v>311</v>
      </c>
      <c r="J40" s="66">
        <v>0</v>
      </c>
    </row>
    <row r="41" spans="1:10" s="15" customFormat="1" ht="69.75" customHeight="1" x14ac:dyDescent="0.15">
      <c r="A41" s="12">
        <v>30103</v>
      </c>
      <c r="B41" s="9" t="s">
        <v>256</v>
      </c>
      <c r="C41" s="10" t="s">
        <v>80</v>
      </c>
      <c r="D41" s="16">
        <v>79</v>
      </c>
      <c r="E41" s="21">
        <v>6</v>
      </c>
      <c r="F41" s="16" t="s">
        <v>286</v>
      </c>
      <c r="G41" s="16">
        <v>79</v>
      </c>
      <c r="H41" s="21">
        <v>6.5</v>
      </c>
      <c r="I41" s="55" t="s">
        <v>311</v>
      </c>
      <c r="J41" s="66">
        <v>0</v>
      </c>
    </row>
    <row r="42" spans="1:10" s="15" customFormat="1" ht="69.75" customHeight="1" x14ac:dyDescent="0.15">
      <c r="A42" s="12">
        <v>30105</v>
      </c>
      <c r="B42" s="9" t="s">
        <v>81</v>
      </c>
      <c r="C42" s="10" t="s">
        <v>138</v>
      </c>
      <c r="D42" s="16">
        <v>90</v>
      </c>
      <c r="E42" s="21">
        <v>6.5</v>
      </c>
      <c r="F42" s="16" t="s">
        <v>286</v>
      </c>
      <c r="G42" s="16">
        <v>90</v>
      </c>
      <c r="H42" s="21">
        <v>6.5</v>
      </c>
      <c r="I42" s="57" t="s">
        <v>218</v>
      </c>
      <c r="J42" s="66">
        <v>0</v>
      </c>
    </row>
    <row r="43" spans="1:10" s="20" customFormat="1" ht="69.75" customHeight="1" x14ac:dyDescent="0.15">
      <c r="A43" s="12">
        <v>40102</v>
      </c>
      <c r="B43" s="9" t="s">
        <v>130</v>
      </c>
      <c r="C43" s="10" t="s">
        <v>129</v>
      </c>
      <c r="D43" s="16">
        <v>79</v>
      </c>
      <c r="E43" s="21">
        <v>6</v>
      </c>
      <c r="F43" s="16" t="s">
        <v>286</v>
      </c>
      <c r="G43" s="16">
        <v>71</v>
      </c>
      <c r="H43" s="21">
        <v>6</v>
      </c>
      <c r="I43" s="57" t="s">
        <v>218</v>
      </c>
      <c r="J43" s="66">
        <v>0</v>
      </c>
    </row>
    <row r="44" spans="1:10" s="12" customFormat="1" ht="69.75" customHeight="1" x14ac:dyDescent="0.15">
      <c r="A44" s="12">
        <v>40201</v>
      </c>
      <c r="B44" s="22" t="s">
        <v>28</v>
      </c>
      <c r="C44" s="10" t="s">
        <v>54</v>
      </c>
      <c r="D44" s="16">
        <v>79</v>
      </c>
      <c r="E44" s="21">
        <v>6</v>
      </c>
      <c r="F44" s="13" t="s">
        <v>55</v>
      </c>
      <c r="G44" s="16">
        <v>88</v>
      </c>
      <c r="H44" s="21">
        <v>6</v>
      </c>
      <c r="I44" s="55" t="s">
        <v>347</v>
      </c>
      <c r="J44" s="66">
        <v>0</v>
      </c>
    </row>
    <row r="45" spans="1:10" s="12" customFormat="1" ht="69.75" customHeight="1" x14ac:dyDescent="0.15">
      <c r="A45" s="12">
        <v>40201</v>
      </c>
      <c r="B45" s="22" t="s">
        <v>254</v>
      </c>
      <c r="C45" s="10" t="s">
        <v>122</v>
      </c>
      <c r="D45" s="16" t="s">
        <v>286</v>
      </c>
      <c r="E45" s="16" t="s">
        <v>286</v>
      </c>
      <c r="F45" s="13" t="s">
        <v>55</v>
      </c>
      <c r="G45" s="16" t="s">
        <v>286</v>
      </c>
      <c r="H45" s="16" t="s">
        <v>286</v>
      </c>
      <c r="I45" s="55" t="s">
        <v>348</v>
      </c>
      <c r="J45" s="66">
        <v>0</v>
      </c>
    </row>
    <row r="46" spans="1:10" ht="69.75" customHeight="1" x14ac:dyDescent="0.15">
      <c r="A46" s="12">
        <v>40202</v>
      </c>
      <c r="B46" s="9" t="s">
        <v>29</v>
      </c>
      <c r="C46" s="10" t="s">
        <v>40</v>
      </c>
      <c r="D46" s="16">
        <v>79</v>
      </c>
      <c r="E46" s="21">
        <v>6</v>
      </c>
      <c r="F46" s="13" t="s">
        <v>195</v>
      </c>
      <c r="G46" s="16">
        <v>79</v>
      </c>
      <c r="H46" s="21">
        <v>6.5</v>
      </c>
      <c r="I46" s="57" t="s">
        <v>218</v>
      </c>
      <c r="J46" s="66">
        <v>0</v>
      </c>
    </row>
    <row r="47" spans="1:10" s="12" customFormat="1" ht="69.75" customHeight="1" x14ac:dyDescent="0.15">
      <c r="A47" s="12">
        <v>40203</v>
      </c>
      <c r="B47" s="9" t="s">
        <v>57</v>
      </c>
      <c r="C47" s="10" t="s">
        <v>56</v>
      </c>
      <c r="D47" s="16">
        <v>79</v>
      </c>
      <c r="E47" s="21">
        <v>6</v>
      </c>
      <c r="F47" s="13" t="s">
        <v>194</v>
      </c>
      <c r="G47" s="16">
        <v>80</v>
      </c>
      <c r="H47" s="21">
        <v>6</v>
      </c>
      <c r="I47" s="55" t="s">
        <v>342</v>
      </c>
      <c r="J47" s="66">
        <v>0</v>
      </c>
    </row>
    <row r="48" spans="1:10" s="12" customFormat="1" ht="44.25" customHeight="1" x14ac:dyDescent="0.15">
      <c r="A48" s="12">
        <v>40205</v>
      </c>
      <c r="B48" s="9" t="s">
        <v>179</v>
      </c>
      <c r="C48" s="10" t="s">
        <v>180</v>
      </c>
      <c r="D48" s="16">
        <v>79</v>
      </c>
      <c r="E48" s="21">
        <v>6</v>
      </c>
      <c r="F48" s="13" t="s">
        <v>55</v>
      </c>
      <c r="G48" s="16" t="s">
        <v>286</v>
      </c>
      <c r="H48" s="16" t="s">
        <v>286</v>
      </c>
      <c r="I48" s="57" t="s">
        <v>352</v>
      </c>
      <c r="J48" s="66">
        <v>0</v>
      </c>
    </row>
    <row r="49" spans="1:11" s="12" customFormat="1" ht="69.75" customHeight="1" x14ac:dyDescent="0.15">
      <c r="A49" s="12">
        <v>40206</v>
      </c>
      <c r="B49" s="9" t="s">
        <v>196</v>
      </c>
      <c r="C49" s="10" t="s">
        <v>197</v>
      </c>
      <c r="D49" s="16">
        <v>79</v>
      </c>
      <c r="E49" s="21">
        <v>6</v>
      </c>
      <c r="F49" s="13" t="s">
        <v>55</v>
      </c>
      <c r="G49" s="16" t="s">
        <v>286</v>
      </c>
      <c r="H49" s="16" t="s">
        <v>286</v>
      </c>
      <c r="I49" s="57" t="s">
        <v>218</v>
      </c>
      <c r="J49" s="66">
        <v>0</v>
      </c>
    </row>
    <row r="50" spans="1:11" s="12" customFormat="1" ht="69.75" customHeight="1" x14ac:dyDescent="0.15">
      <c r="A50" s="12">
        <v>40301</v>
      </c>
      <c r="B50" s="9" t="s">
        <v>3</v>
      </c>
      <c r="C50" s="10" t="s">
        <v>43</v>
      </c>
      <c r="D50" s="16">
        <v>79</v>
      </c>
      <c r="E50" s="21">
        <v>6</v>
      </c>
      <c r="F50" s="13" t="s">
        <v>59</v>
      </c>
      <c r="G50" s="16">
        <v>80</v>
      </c>
      <c r="H50" s="21">
        <v>6</v>
      </c>
      <c r="I50" s="57" t="s">
        <v>218</v>
      </c>
      <c r="J50" s="66">
        <v>0</v>
      </c>
    </row>
    <row r="51" spans="1:11" s="12" customFormat="1" ht="69.75" customHeight="1" x14ac:dyDescent="0.15">
      <c r="A51" s="12">
        <v>40302</v>
      </c>
      <c r="B51" s="9" t="s">
        <v>6</v>
      </c>
      <c r="C51" s="10" t="s">
        <v>5</v>
      </c>
      <c r="D51" s="16">
        <v>79</v>
      </c>
      <c r="E51" s="21">
        <v>6</v>
      </c>
      <c r="F51" s="13" t="s">
        <v>60</v>
      </c>
      <c r="G51" s="16">
        <v>71</v>
      </c>
      <c r="H51" s="21">
        <v>5.5</v>
      </c>
      <c r="I51" s="55" t="s">
        <v>326</v>
      </c>
      <c r="J51" s="66">
        <v>0</v>
      </c>
    </row>
    <row r="52" spans="1:11" s="12" customFormat="1" ht="69.75" customHeight="1" x14ac:dyDescent="0.15">
      <c r="A52" s="15">
        <v>40302</v>
      </c>
      <c r="B52" s="9" t="s">
        <v>255</v>
      </c>
      <c r="C52" s="10" t="s">
        <v>163</v>
      </c>
      <c r="D52" s="16" t="s">
        <v>286</v>
      </c>
      <c r="E52" s="16" t="s">
        <v>286</v>
      </c>
      <c r="F52" s="13" t="s">
        <v>60</v>
      </c>
      <c r="G52" s="16" t="s">
        <v>309</v>
      </c>
      <c r="H52" s="16" t="s">
        <v>309</v>
      </c>
      <c r="I52" s="55" t="s">
        <v>353</v>
      </c>
      <c r="J52" s="66">
        <v>0</v>
      </c>
    </row>
    <row r="53" spans="1:11" s="12" customFormat="1" ht="69.75" customHeight="1" x14ac:dyDescent="0.15">
      <c r="A53" s="12">
        <v>40303</v>
      </c>
      <c r="B53" s="9" t="s">
        <v>127</v>
      </c>
      <c r="C53" s="10" t="s">
        <v>126</v>
      </c>
      <c r="D53" s="16">
        <v>79</v>
      </c>
      <c r="E53" s="21">
        <v>6</v>
      </c>
      <c r="F53" s="13" t="s">
        <v>60</v>
      </c>
      <c r="G53" s="16">
        <v>71</v>
      </c>
      <c r="H53" s="16">
        <v>5.5</v>
      </c>
      <c r="I53" s="55"/>
      <c r="J53" s="66">
        <v>0</v>
      </c>
    </row>
    <row r="54" spans="1:11" s="12" customFormat="1" ht="69.75" customHeight="1" x14ac:dyDescent="0.15">
      <c r="A54" s="15">
        <v>40401</v>
      </c>
      <c r="B54" s="9" t="s">
        <v>2</v>
      </c>
      <c r="C54" s="10" t="s">
        <v>61</v>
      </c>
      <c r="D54" s="16">
        <v>79</v>
      </c>
      <c r="E54" s="21">
        <v>6</v>
      </c>
      <c r="F54" s="13" t="s">
        <v>59</v>
      </c>
      <c r="G54" s="16" t="s">
        <v>286</v>
      </c>
      <c r="H54" s="16" t="s">
        <v>286</v>
      </c>
      <c r="I54" s="59"/>
      <c r="J54" s="66">
        <v>0</v>
      </c>
    </row>
    <row r="55" spans="1:11" s="12" customFormat="1" ht="69.75" customHeight="1" x14ac:dyDescent="0.15">
      <c r="A55" s="15">
        <v>40402</v>
      </c>
      <c r="B55" s="9" t="s">
        <v>1</v>
      </c>
      <c r="C55" s="10" t="s">
        <v>44</v>
      </c>
      <c r="D55" s="16" t="s">
        <v>309</v>
      </c>
      <c r="E55" s="16" t="s">
        <v>309</v>
      </c>
      <c r="F55" s="13" t="s">
        <v>60</v>
      </c>
      <c r="G55" s="16" t="s">
        <v>309</v>
      </c>
      <c r="H55" s="16" t="s">
        <v>309</v>
      </c>
      <c r="I55" s="55" t="s">
        <v>354</v>
      </c>
      <c r="J55" s="66">
        <v>0</v>
      </c>
    </row>
    <row r="56" spans="1:11" ht="69.75" customHeight="1" x14ac:dyDescent="0.15">
      <c r="A56" s="15">
        <v>40403</v>
      </c>
      <c r="B56" s="9" t="s">
        <v>200</v>
      </c>
      <c r="C56" s="10" t="s">
        <v>201</v>
      </c>
      <c r="D56" s="16">
        <v>90</v>
      </c>
      <c r="E56" s="21">
        <v>6.5</v>
      </c>
      <c r="F56" s="13" t="s">
        <v>60</v>
      </c>
      <c r="G56" s="16">
        <v>90</v>
      </c>
      <c r="H56" s="21">
        <v>6</v>
      </c>
      <c r="I56" s="55" t="s">
        <v>328</v>
      </c>
      <c r="J56" s="66">
        <v>0</v>
      </c>
    </row>
    <row r="57" spans="1:11" s="12" customFormat="1" ht="69.75" customHeight="1" x14ac:dyDescent="0.15">
      <c r="A57" s="15">
        <v>40404</v>
      </c>
      <c r="B57" s="9" t="s">
        <v>203</v>
      </c>
      <c r="C57" s="10" t="s">
        <v>204</v>
      </c>
      <c r="D57" s="16">
        <v>79</v>
      </c>
      <c r="E57" s="21">
        <v>6</v>
      </c>
      <c r="F57" s="13" t="s">
        <v>202</v>
      </c>
      <c r="G57" s="16">
        <v>80</v>
      </c>
      <c r="H57" s="21">
        <v>6</v>
      </c>
      <c r="I57" s="57" t="s">
        <v>345</v>
      </c>
      <c r="J57" s="66">
        <v>0</v>
      </c>
    </row>
    <row r="58" spans="1:11" s="12" customFormat="1" ht="69.75" customHeight="1" x14ac:dyDescent="0.15">
      <c r="A58" s="1">
        <v>40405</v>
      </c>
      <c r="B58" s="9" t="s">
        <v>205</v>
      </c>
      <c r="C58" s="10" t="s">
        <v>206</v>
      </c>
      <c r="D58" s="16">
        <v>79</v>
      </c>
      <c r="E58" s="21">
        <v>6</v>
      </c>
      <c r="F58" s="13" t="s">
        <v>60</v>
      </c>
      <c r="G58" s="16" t="s">
        <v>286</v>
      </c>
      <c r="H58" s="16" t="s">
        <v>286</v>
      </c>
      <c r="I58" s="57" t="s">
        <v>345</v>
      </c>
      <c r="J58" s="66">
        <v>0</v>
      </c>
    </row>
    <row r="59" spans="1:11" s="12" customFormat="1" ht="69.75" customHeight="1" x14ac:dyDescent="0.15">
      <c r="A59" s="15">
        <v>40406</v>
      </c>
      <c r="B59" s="9" t="s">
        <v>277</v>
      </c>
      <c r="C59" s="10" t="s">
        <v>45</v>
      </c>
      <c r="D59" s="16">
        <v>79</v>
      </c>
      <c r="E59" s="21">
        <v>6</v>
      </c>
      <c r="F59" s="13" t="s">
        <v>60</v>
      </c>
      <c r="G59" s="16">
        <v>80</v>
      </c>
      <c r="H59" s="21">
        <v>6</v>
      </c>
      <c r="I59" s="57" t="s">
        <v>218</v>
      </c>
      <c r="J59" s="66">
        <v>0</v>
      </c>
    </row>
    <row r="60" spans="1:11" ht="69.75" customHeight="1" x14ac:dyDescent="0.15">
      <c r="A60" s="1">
        <v>40407</v>
      </c>
      <c r="B60" s="9" t="s">
        <v>26</v>
      </c>
      <c r="C60" s="10" t="s">
        <v>46</v>
      </c>
      <c r="D60" s="16">
        <v>79</v>
      </c>
      <c r="E60" s="21">
        <v>6</v>
      </c>
      <c r="F60" s="13" t="s">
        <v>60</v>
      </c>
      <c r="G60" s="16">
        <v>78</v>
      </c>
      <c r="H60" s="21">
        <v>6</v>
      </c>
      <c r="I60" s="63" t="s">
        <v>328</v>
      </c>
      <c r="J60" s="66">
        <v>0</v>
      </c>
      <c r="K60" s="55" t="s">
        <v>346</v>
      </c>
    </row>
    <row r="61" spans="1:11" s="12" customFormat="1" ht="69.75" customHeight="1" x14ac:dyDescent="0.15">
      <c r="A61" s="12">
        <v>40408</v>
      </c>
      <c r="B61" s="9" t="s">
        <v>132</v>
      </c>
      <c r="C61" s="10" t="s">
        <v>131</v>
      </c>
      <c r="D61" s="16">
        <v>79</v>
      </c>
      <c r="E61" s="21">
        <v>6</v>
      </c>
      <c r="F61" s="13" t="s">
        <v>59</v>
      </c>
      <c r="G61" s="16" t="s">
        <v>286</v>
      </c>
      <c r="H61" s="16" t="s">
        <v>286</v>
      </c>
      <c r="I61" s="57" t="s">
        <v>218</v>
      </c>
      <c r="J61" s="66">
        <v>0</v>
      </c>
    </row>
    <row r="62" spans="1:11" s="12" customFormat="1" ht="69.75" customHeight="1" x14ac:dyDescent="0.15">
      <c r="A62" s="12">
        <v>40409</v>
      </c>
      <c r="B62" s="9" t="s">
        <v>134</v>
      </c>
      <c r="C62" s="10" t="s">
        <v>133</v>
      </c>
      <c r="D62" s="16">
        <v>90</v>
      </c>
      <c r="E62" s="21">
        <v>6.5</v>
      </c>
      <c r="F62" s="13" t="s">
        <v>59</v>
      </c>
      <c r="G62" s="16">
        <v>90</v>
      </c>
      <c r="H62" s="21">
        <v>6.5</v>
      </c>
      <c r="I62" s="55" t="s">
        <v>325</v>
      </c>
      <c r="J62" s="66">
        <v>0</v>
      </c>
    </row>
    <row r="63" spans="1:11" s="12" customFormat="1" ht="85.5" customHeight="1" x14ac:dyDescent="0.15">
      <c r="A63" s="1">
        <v>40410</v>
      </c>
      <c r="B63" s="9" t="s">
        <v>209</v>
      </c>
      <c r="C63" s="10" t="s">
        <v>210</v>
      </c>
      <c r="D63" s="16">
        <v>79</v>
      </c>
      <c r="E63" s="21">
        <v>6</v>
      </c>
      <c r="F63" s="13" t="s">
        <v>60</v>
      </c>
      <c r="G63" s="16" t="s">
        <v>286</v>
      </c>
      <c r="H63" s="16" t="s">
        <v>286</v>
      </c>
      <c r="I63" s="55" t="s">
        <v>355</v>
      </c>
      <c r="J63" s="60">
        <v>0</v>
      </c>
    </row>
    <row r="64" spans="1:11" s="12" customFormat="1" ht="69.75" customHeight="1" x14ac:dyDescent="0.15">
      <c r="A64" s="1">
        <v>40410</v>
      </c>
      <c r="B64" s="9" t="s">
        <v>233</v>
      </c>
      <c r="C64" s="10" t="s">
        <v>234</v>
      </c>
      <c r="D64" s="16">
        <v>79</v>
      </c>
      <c r="E64" s="21">
        <v>6</v>
      </c>
      <c r="F64" s="13" t="s">
        <v>59</v>
      </c>
      <c r="G64" s="16" t="s">
        <v>286</v>
      </c>
      <c r="H64" s="16" t="s">
        <v>286</v>
      </c>
      <c r="I64" s="55" t="s">
        <v>355</v>
      </c>
      <c r="J64" s="60">
        <v>0</v>
      </c>
    </row>
    <row r="65" spans="1:10" s="12" customFormat="1" ht="69.75" customHeight="1" x14ac:dyDescent="0.15">
      <c r="A65" s="15">
        <v>40411</v>
      </c>
      <c r="B65" s="9" t="s">
        <v>207</v>
      </c>
      <c r="C65" s="10" t="s">
        <v>208</v>
      </c>
      <c r="D65" s="16">
        <v>90</v>
      </c>
      <c r="E65" s="21">
        <v>6.5</v>
      </c>
      <c r="F65" s="13" t="s">
        <v>60</v>
      </c>
      <c r="G65" s="16">
        <v>90</v>
      </c>
      <c r="H65" s="21">
        <v>6.5</v>
      </c>
      <c r="I65" s="55" t="s">
        <v>311</v>
      </c>
      <c r="J65" s="66">
        <v>0</v>
      </c>
    </row>
    <row r="66" spans="1:10" s="12" customFormat="1" ht="69.75" customHeight="1" x14ac:dyDescent="0.15">
      <c r="A66" s="12">
        <v>40601</v>
      </c>
      <c r="B66" s="9" t="s">
        <v>198</v>
      </c>
      <c r="C66" s="10" t="s">
        <v>199</v>
      </c>
      <c r="D66" s="16">
        <v>79</v>
      </c>
      <c r="E66" s="21">
        <v>6</v>
      </c>
      <c r="F66" s="16" t="s">
        <v>286</v>
      </c>
      <c r="G66" s="16">
        <v>61</v>
      </c>
      <c r="H66" s="21">
        <v>6</v>
      </c>
      <c r="I66" s="68" t="s">
        <v>296</v>
      </c>
      <c r="J66" s="66">
        <v>0</v>
      </c>
    </row>
    <row r="67" spans="1:10" s="12" customFormat="1" ht="69.75" customHeight="1" x14ac:dyDescent="0.15">
      <c r="A67" s="12">
        <v>40801</v>
      </c>
      <c r="B67" s="9" t="s">
        <v>121</v>
      </c>
      <c r="C67" s="10" t="s">
        <v>120</v>
      </c>
      <c r="D67" s="16">
        <v>79</v>
      </c>
      <c r="E67" s="21">
        <v>6</v>
      </c>
      <c r="F67" s="16" t="s">
        <v>286</v>
      </c>
      <c r="G67" s="16">
        <v>80</v>
      </c>
      <c r="H67" s="64">
        <v>6.5</v>
      </c>
      <c r="I67" s="57" t="s">
        <v>218</v>
      </c>
      <c r="J67" s="66">
        <v>0</v>
      </c>
    </row>
    <row r="68" spans="1:10" s="12" customFormat="1" ht="69.75" customHeight="1" x14ac:dyDescent="0.15">
      <c r="A68" s="1">
        <v>40901</v>
      </c>
      <c r="B68" s="9" t="s">
        <v>136</v>
      </c>
      <c r="C68" s="10" t="s">
        <v>135</v>
      </c>
      <c r="D68" s="16">
        <v>79</v>
      </c>
      <c r="E68" s="21">
        <v>6</v>
      </c>
      <c r="F68" s="16" t="s">
        <v>286</v>
      </c>
      <c r="G68" s="16">
        <v>65</v>
      </c>
      <c r="H68" s="64">
        <v>5.5</v>
      </c>
      <c r="I68" s="57" t="s">
        <v>34</v>
      </c>
      <c r="J68" s="60">
        <v>0</v>
      </c>
    </row>
    <row r="69" spans="1:10" s="12" customFormat="1" ht="78" customHeight="1" x14ac:dyDescent="0.15">
      <c r="A69" s="1">
        <v>41001</v>
      </c>
      <c r="B69" s="9" t="s">
        <v>235</v>
      </c>
      <c r="C69" s="10" t="s">
        <v>236</v>
      </c>
      <c r="D69" s="16">
        <v>79</v>
      </c>
      <c r="E69" s="21">
        <v>6</v>
      </c>
      <c r="F69" s="16" t="s">
        <v>286</v>
      </c>
      <c r="G69" s="16">
        <v>79</v>
      </c>
      <c r="H69" s="64">
        <v>6</v>
      </c>
      <c r="I69" s="55" t="s">
        <v>328</v>
      </c>
      <c r="J69" s="60">
        <v>0</v>
      </c>
    </row>
    <row r="70" spans="1:10" s="12" customFormat="1" ht="69.75" customHeight="1" x14ac:dyDescent="0.15">
      <c r="A70" s="12">
        <v>50101</v>
      </c>
      <c r="B70" s="9" t="s">
        <v>276</v>
      </c>
      <c r="C70" s="10" t="s">
        <v>42</v>
      </c>
      <c r="D70" s="16">
        <v>79</v>
      </c>
      <c r="E70" s="21">
        <v>6</v>
      </c>
      <c r="F70" s="11" t="s">
        <v>189</v>
      </c>
      <c r="G70" s="16" t="s">
        <v>295</v>
      </c>
      <c r="H70" s="16" t="s">
        <v>295</v>
      </c>
      <c r="I70" s="70" t="s">
        <v>328</v>
      </c>
      <c r="J70" s="66">
        <v>0</v>
      </c>
    </row>
    <row r="71" spans="1:10" s="12" customFormat="1" ht="69.75" customHeight="1" x14ac:dyDescent="0.15">
      <c r="A71" s="12">
        <v>50301</v>
      </c>
      <c r="B71" s="9" t="s">
        <v>241</v>
      </c>
      <c r="C71" s="10" t="s">
        <v>242</v>
      </c>
      <c r="D71" s="16">
        <v>79</v>
      </c>
      <c r="E71" s="21">
        <v>6</v>
      </c>
      <c r="F71" s="16" t="s">
        <v>286</v>
      </c>
      <c r="G71" s="16">
        <v>79</v>
      </c>
      <c r="H71" s="21">
        <v>6</v>
      </c>
      <c r="I71" s="58" t="s">
        <v>328</v>
      </c>
      <c r="J71" s="66">
        <v>0</v>
      </c>
    </row>
    <row r="72" spans="1:10" s="12" customFormat="1" ht="69.75" customHeight="1" x14ac:dyDescent="0.15">
      <c r="A72" s="12">
        <v>50401</v>
      </c>
      <c r="B72" s="9" t="s">
        <v>268</v>
      </c>
      <c r="C72" s="10" t="s">
        <v>39</v>
      </c>
      <c r="D72" s="16">
        <v>79</v>
      </c>
      <c r="E72" s="21">
        <v>6</v>
      </c>
      <c r="F72" s="16" t="s">
        <v>286</v>
      </c>
      <c r="G72" s="16">
        <v>80</v>
      </c>
      <c r="H72" s="21">
        <v>6</v>
      </c>
      <c r="I72" s="55" t="s">
        <v>325</v>
      </c>
      <c r="J72" s="66">
        <v>0</v>
      </c>
    </row>
    <row r="73" spans="1:10" s="12" customFormat="1" ht="69.75" customHeight="1" x14ac:dyDescent="0.15">
      <c r="A73" s="12">
        <v>50502</v>
      </c>
      <c r="B73" s="9" t="s">
        <v>273</v>
      </c>
      <c r="C73" s="10" t="s">
        <v>37</v>
      </c>
      <c r="D73" s="16">
        <v>79</v>
      </c>
      <c r="E73" s="27">
        <v>6</v>
      </c>
      <c r="F73" s="11" t="s">
        <v>192</v>
      </c>
      <c r="G73" s="16" t="s">
        <v>295</v>
      </c>
      <c r="H73" s="16" t="s">
        <v>295</v>
      </c>
      <c r="I73" s="55" t="s">
        <v>328</v>
      </c>
      <c r="J73" s="66">
        <v>0</v>
      </c>
    </row>
    <row r="74" spans="1:10" s="12" customFormat="1" ht="69.75" customHeight="1" x14ac:dyDescent="0.15">
      <c r="A74" s="12">
        <v>50601</v>
      </c>
      <c r="B74" s="9" t="s">
        <v>261</v>
      </c>
      <c r="C74" s="10" t="s">
        <v>227</v>
      </c>
      <c r="D74" s="16" t="s">
        <v>309</v>
      </c>
      <c r="E74" s="16" t="s">
        <v>309</v>
      </c>
      <c r="F74" s="11" t="s">
        <v>192</v>
      </c>
      <c r="G74" s="16" t="s">
        <v>309</v>
      </c>
      <c r="H74" s="16" t="s">
        <v>309</v>
      </c>
      <c r="I74" s="55" t="s">
        <v>325</v>
      </c>
      <c r="J74" s="66">
        <v>0</v>
      </c>
    </row>
    <row r="75" spans="1:10" s="12" customFormat="1" ht="69.75" customHeight="1" x14ac:dyDescent="0.15">
      <c r="A75" s="12">
        <v>50602</v>
      </c>
      <c r="B75" s="22" t="s">
        <v>262</v>
      </c>
      <c r="C75" s="10" t="s">
        <v>116</v>
      </c>
      <c r="D75" s="16">
        <v>79</v>
      </c>
      <c r="E75" s="21">
        <v>6</v>
      </c>
      <c r="F75" s="11" t="s">
        <v>192</v>
      </c>
      <c r="G75" s="16" t="s">
        <v>295</v>
      </c>
      <c r="H75" s="16" t="s">
        <v>295</v>
      </c>
      <c r="I75" s="57" t="s">
        <v>218</v>
      </c>
      <c r="J75" s="66">
        <v>0</v>
      </c>
    </row>
    <row r="76" spans="1:10" s="12" customFormat="1" ht="69.75" customHeight="1" x14ac:dyDescent="0.15">
      <c r="A76" s="12">
        <v>50801</v>
      </c>
      <c r="B76" s="9" t="s">
        <v>278</v>
      </c>
      <c r="C76" s="10" t="s">
        <v>125</v>
      </c>
      <c r="D76" s="16">
        <v>79</v>
      </c>
      <c r="E76" s="21">
        <v>6</v>
      </c>
      <c r="F76" s="16" t="s">
        <v>286</v>
      </c>
      <c r="G76" s="16">
        <v>79</v>
      </c>
      <c r="H76" s="21">
        <v>6.5</v>
      </c>
      <c r="I76" s="57" t="s">
        <v>218</v>
      </c>
      <c r="J76" s="66">
        <v>0</v>
      </c>
    </row>
    <row r="77" spans="1:10" s="15" customFormat="1" ht="69.75" customHeight="1" x14ac:dyDescent="0.15">
      <c r="A77" s="12">
        <v>51001</v>
      </c>
      <c r="B77" s="9" t="s">
        <v>161</v>
      </c>
      <c r="C77" s="10" t="s">
        <v>35</v>
      </c>
      <c r="D77" s="16">
        <v>79</v>
      </c>
      <c r="E77" s="21">
        <v>6</v>
      </c>
      <c r="F77" s="13" t="s">
        <v>55</v>
      </c>
      <c r="G77" s="16">
        <v>89</v>
      </c>
      <c r="H77" s="21">
        <v>6.5</v>
      </c>
      <c r="I77" s="57" t="s">
        <v>216</v>
      </c>
      <c r="J77" s="66">
        <v>0</v>
      </c>
    </row>
    <row r="78" spans="1:10" s="15" customFormat="1" ht="69.75" customHeight="1" x14ac:dyDescent="0.15">
      <c r="A78" s="1"/>
      <c r="B78" s="9" t="s">
        <v>306</v>
      </c>
      <c r="C78" s="69" t="s">
        <v>356</v>
      </c>
      <c r="D78" s="16">
        <v>100</v>
      </c>
      <c r="E78" s="16" t="s">
        <v>286</v>
      </c>
      <c r="F78" s="16" t="s">
        <v>286</v>
      </c>
      <c r="G78" s="16">
        <v>100</v>
      </c>
      <c r="H78" s="16" t="s">
        <v>286</v>
      </c>
      <c r="I78" s="57" t="s">
        <v>34</v>
      </c>
      <c r="J78" s="60">
        <v>0</v>
      </c>
    </row>
    <row r="79" spans="1:10" ht="69.75" customHeight="1" x14ac:dyDescent="0.15">
      <c r="B79" s="9" t="s">
        <v>308</v>
      </c>
      <c r="C79" s="69" t="s">
        <v>225</v>
      </c>
      <c r="D79" s="16">
        <v>110</v>
      </c>
      <c r="E79" s="21">
        <v>7.5</v>
      </c>
      <c r="F79" s="16" t="s">
        <v>286</v>
      </c>
      <c r="G79" s="16">
        <v>110</v>
      </c>
      <c r="H79" s="21">
        <v>7.5</v>
      </c>
      <c r="I79" s="57" t="s">
        <v>318</v>
      </c>
      <c r="J79" s="60">
        <v>0</v>
      </c>
    </row>
    <row r="80" spans="1:10" ht="69.75" customHeight="1" x14ac:dyDescent="0.15">
      <c r="A80" s="12"/>
      <c r="B80" s="9" t="s">
        <v>239</v>
      </c>
      <c r="C80" s="10" t="s">
        <v>240</v>
      </c>
      <c r="D80" s="16">
        <v>100</v>
      </c>
      <c r="E80" s="21">
        <v>7</v>
      </c>
      <c r="F80" s="16" t="s">
        <v>286</v>
      </c>
      <c r="G80" s="16">
        <v>100</v>
      </c>
      <c r="H80" s="21">
        <v>7</v>
      </c>
      <c r="I80" s="55" t="s">
        <v>318</v>
      </c>
      <c r="J80" s="66">
        <v>0</v>
      </c>
    </row>
    <row r="81" spans="1:10" s="12" customFormat="1" ht="69.75" customHeight="1" x14ac:dyDescent="0.15">
      <c r="A81" s="1"/>
      <c r="B81" s="9" t="s">
        <v>307</v>
      </c>
      <c r="C81" s="69" t="s">
        <v>357</v>
      </c>
      <c r="D81" s="16">
        <v>110</v>
      </c>
      <c r="E81" s="21">
        <v>7.5</v>
      </c>
      <c r="F81" s="16" t="s">
        <v>286</v>
      </c>
      <c r="G81" s="16">
        <v>110</v>
      </c>
      <c r="H81" s="21">
        <v>7.5</v>
      </c>
      <c r="I81" s="57" t="s">
        <v>318</v>
      </c>
      <c r="J81" s="60">
        <v>0</v>
      </c>
    </row>
    <row r="82" spans="1:10" s="20" customFormat="1" ht="69.75" customHeight="1" x14ac:dyDescent="0.15">
      <c r="A82" s="12">
        <v>10102</v>
      </c>
      <c r="B82" s="9" t="s">
        <v>258</v>
      </c>
      <c r="C82" s="10" t="s">
        <v>140</v>
      </c>
      <c r="D82" s="16">
        <v>100</v>
      </c>
      <c r="E82" s="21">
        <v>7</v>
      </c>
      <c r="F82" s="16" t="s">
        <v>286</v>
      </c>
      <c r="G82" s="16"/>
      <c r="H82" s="21"/>
      <c r="I82" s="55" t="s">
        <v>320</v>
      </c>
      <c r="J82" s="66">
        <v>1</v>
      </c>
    </row>
    <row r="83" spans="1:10" s="15" customFormat="1" ht="69.75" customHeight="1" x14ac:dyDescent="0.15">
      <c r="A83" s="12">
        <v>10104</v>
      </c>
      <c r="B83" s="9" t="s">
        <v>249</v>
      </c>
      <c r="C83" s="10" t="s">
        <v>85</v>
      </c>
      <c r="D83" s="16">
        <v>90</v>
      </c>
      <c r="E83" s="21">
        <v>6.5</v>
      </c>
      <c r="F83" s="16" t="s">
        <v>286</v>
      </c>
      <c r="G83" s="16">
        <v>95</v>
      </c>
      <c r="H83" s="21">
        <v>6.5</v>
      </c>
      <c r="I83" s="55" t="s">
        <v>311</v>
      </c>
      <c r="J83" s="66">
        <v>1</v>
      </c>
    </row>
    <row r="84" spans="1:10" s="12" customFormat="1" ht="69.75" customHeight="1" x14ac:dyDescent="0.15">
      <c r="A84" s="12">
        <v>10105</v>
      </c>
      <c r="B84" s="9" t="s">
        <v>222</v>
      </c>
      <c r="C84" s="10" t="s">
        <v>86</v>
      </c>
      <c r="D84" s="16">
        <v>90</v>
      </c>
      <c r="E84" s="21">
        <v>6.5</v>
      </c>
      <c r="F84" s="16" t="s">
        <v>286</v>
      </c>
      <c r="G84" s="16"/>
      <c r="H84" s="21"/>
      <c r="I84" s="57" t="s">
        <v>343</v>
      </c>
      <c r="J84" s="66">
        <v>1</v>
      </c>
    </row>
    <row r="85" spans="1:10" s="12" customFormat="1" ht="69.75" customHeight="1" x14ac:dyDescent="0.15">
      <c r="A85" s="12">
        <v>10106</v>
      </c>
      <c r="B85" s="9" t="s">
        <v>223</v>
      </c>
      <c r="C85" s="10" t="s">
        <v>87</v>
      </c>
      <c r="D85" s="16">
        <v>90</v>
      </c>
      <c r="E85" s="21">
        <v>6.5</v>
      </c>
      <c r="F85" s="16" t="s">
        <v>286</v>
      </c>
      <c r="G85" s="16">
        <v>90</v>
      </c>
      <c r="H85" s="21">
        <v>6.5</v>
      </c>
      <c r="I85" s="55" t="s">
        <v>311</v>
      </c>
      <c r="J85" s="66">
        <v>1</v>
      </c>
    </row>
    <row r="86" spans="1:10" s="12" customFormat="1" ht="69.75" customHeight="1" x14ac:dyDescent="0.15">
      <c r="A86" s="12">
        <v>10107</v>
      </c>
      <c r="B86" s="9" t="s">
        <v>250</v>
      </c>
      <c r="C86" s="10" t="s">
        <v>225</v>
      </c>
      <c r="D86" s="16" t="s">
        <v>286</v>
      </c>
      <c r="E86" s="16" t="s">
        <v>286</v>
      </c>
      <c r="F86" s="16" t="s">
        <v>286</v>
      </c>
      <c r="G86" s="16"/>
      <c r="H86" s="21"/>
      <c r="I86" s="65" t="s">
        <v>224</v>
      </c>
      <c r="J86" s="71">
        <v>1</v>
      </c>
    </row>
    <row r="87" spans="1:10" s="12" customFormat="1" ht="69.75" customHeight="1" x14ac:dyDescent="0.15">
      <c r="A87" s="12">
        <v>10109</v>
      </c>
      <c r="B87" s="9" t="s">
        <v>182</v>
      </c>
      <c r="C87" s="10" t="s">
        <v>183</v>
      </c>
      <c r="D87" s="16">
        <v>90</v>
      </c>
      <c r="E87" s="21">
        <v>6.5</v>
      </c>
      <c r="F87" s="16" t="s">
        <v>286</v>
      </c>
      <c r="G87" s="16">
        <v>92</v>
      </c>
      <c r="H87" s="21">
        <v>6.5</v>
      </c>
      <c r="I87" s="55" t="s">
        <v>313</v>
      </c>
      <c r="J87" s="66">
        <v>1</v>
      </c>
    </row>
    <row r="88" spans="1:10" s="12" customFormat="1" ht="69.75" customHeight="1" x14ac:dyDescent="0.15">
      <c r="A88" s="1">
        <v>10201</v>
      </c>
      <c r="B88" s="9" t="s">
        <v>260</v>
      </c>
      <c r="C88" s="10" t="s">
        <v>107</v>
      </c>
      <c r="D88" s="16">
        <v>79</v>
      </c>
      <c r="E88" s="21">
        <v>6</v>
      </c>
      <c r="F88" s="11" t="s">
        <v>52</v>
      </c>
      <c r="G88" s="16" t="s">
        <v>287</v>
      </c>
      <c r="H88" s="16" t="s">
        <v>287</v>
      </c>
      <c r="I88" s="57" t="s">
        <v>286</v>
      </c>
      <c r="J88" s="66">
        <v>1</v>
      </c>
    </row>
    <row r="89" spans="1:10" s="12" customFormat="1" ht="69.75" customHeight="1" x14ac:dyDescent="0.15">
      <c r="A89" s="12">
        <v>10204</v>
      </c>
      <c r="B89" s="9" t="s">
        <v>106</v>
      </c>
      <c r="C89" s="10" t="s">
        <v>105</v>
      </c>
      <c r="D89" s="16">
        <v>79</v>
      </c>
      <c r="E89" s="21">
        <v>6</v>
      </c>
      <c r="F89" s="11" t="s">
        <v>52</v>
      </c>
      <c r="G89" s="16">
        <v>80</v>
      </c>
      <c r="H89" s="21">
        <v>6</v>
      </c>
      <c r="I89" s="55" t="s">
        <v>312</v>
      </c>
      <c r="J89" s="66">
        <v>1</v>
      </c>
    </row>
    <row r="90" spans="1:10" s="12" customFormat="1" ht="69.75" customHeight="1" x14ac:dyDescent="0.15">
      <c r="A90" s="12">
        <v>10206</v>
      </c>
      <c r="B90" s="9" t="s">
        <v>110</v>
      </c>
      <c r="C90" s="10" t="s">
        <v>145</v>
      </c>
      <c r="D90" s="16">
        <v>90</v>
      </c>
      <c r="E90" s="21">
        <v>6.5</v>
      </c>
      <c r="F90" s="11" t="s">
        <v>52</v>
      </c>
      <c r="G90" s="16"/>
      <c r="H90" s="21"/>
      <c r="I90" s="57" t="s">
        <v>343</v>
      </c>
      <c r="J90" s="60">
        <v>1</v>
      </c>
    </row>
    <row r="91" spans="1:10" s="12" customFormat="1" ht="69.75" customHeight="1" x14ac:dyDescent="0.15">
      <c r="A91" s="12">
        <v>10301</v>
      </c>
      <c r="B91" s="9" t="s">
        <v>32</v>
      </c>
      <c r="C91" s="10" t="s">
        <v>31</v>
      </c>
      <c r="D91" s="16">
        <v>79</v>
      </c>
      <c r="E91" s="21">
        <v>6</v>
      </c>
      <c r="F91" s="11" t="s">
        <v>192</v>
      </c>
      <c r="G91" s="16" t="s">
        <v>287</v>
      </c>
      <c r="H91" s="16" t="s">
        <v>287</v>
      </c>
      <c r="I91" s="57"/>
      <c r="J91" s="66">
        <v>1</v>
      </c>
    </row>
    <row r="92" spans="1:10" s="15" customFormat="1" ht="69.75" customHeight="1" x14ac:dyDescent="0.15">
      <c r="A92" s="12">
        <v>10307</v>
      </c>
      <c r="B92" s="9" t="s">
        <v>299</v>
      </c>
      <c r="C92" s="10" t="s">
        <v>302</v>
      </c>
      <c r="D92" s="16" t="s">
        <v>286</v>
      </c>
      <c r="E92" s="16" t="s">
        <v>286</v>
      </c>
      <c r="F92" s="16" t="s">
        <v>286</v>
      </c>
      <c r="G92" s="16"/>
      <c r="H92" s="21"/>
      <c r="I92" s="57" t="s">
        <v>224</v>
      </c>
      <c r="J92" s="66">
        <v>1</v>
      </c>
    </row>
    <row r="93" spans="1:10" s="12" customFormat="1" ht="69.75" customHeight="1" x14ac:dyDescent="0.15">
      <c r="A93" s="12">
        <v>10403</v>
      </c>
      <c r="B93" s="9" t="s">
        <v>184</v>
      </c>
      <c r="C93" s="10" t="s">
        <v>185</v>
      </c>
      <c r="D93" s="16">
        <v>79</v>
      </c>
      <c r="E93" s="21">
        <v>6</v>
      </c>
      <c r="F93" s="11" t="s">
        <v>186</v>
      </c>
      <c r="G93" s="16" t="s">
        <v>287</v>
      </c>
      <c r="H93" s="16" t="s">
        <v>287</v>
      </c>
      <c r="I93" s="57" t="s">
        <v>218</v>
      </c>
      <c r="J93" s="66">
        <v>1</v>
      </c>
    </row>
    <row r="94" spans="1:10" ht="69.75" customHeight="1" x14ac:dyDescent="0.15">
      <c r="A94" s="12">
        <v>10404</v>
      </c>
      <c r="B94" s="9" t="s">
        <v>303</v>
      </c>
      <c r="C94" s="10" t="s">
        <v>304</v>
      </c>
      <c r="D94" s="16">
        <v>79</v>
      </c>
      <c r="E94" s="21">
        <v>6</v>
      </c>
      <c r="F94" s="11" t="s">
        <v>186</v>
      </c>
      <c r="G94" s="16" t="s">
        <v>288</v>
      </c>
      <c r="H94" s="16" t="s">
        <v>288</v>
      </c>
      <c r="I94" s="57"/>
      <c r="J94" s="66">
        <v>1</v>
      </c>
    </row>
    <row r="95" spans="1:10" s="12" customFormat="1" ht="69.75" customHeight="1" x14ac:dyDescent="0.15">
      <c r="A95" s="12">
        <v>10601</v>
      </c>
      <c r="B95" s="9" t="s">
        <v>97</v>
      </c>
      <c r="C95" s="10" t="s">
        <v>96</v>
      </c>
      <c r="D95" s="16">
        <v>79</v>
      </c>
      <c r="E95" s="21">
        <v>6</v>
      </c>
      <c r="F95" s="16" t="s">
        <v>286</v>
      </c>
      <c r="G95" s="16" t="s">
        <v>286</v>
      </c>
      <c r="H95" s="16" t="s">
        <v>286</v>
      </c>
      <c r="I95" s="59" t="s">
        <v>218</v>
      </c>
      <c r="J95" s="66">
        <v>1</v>
      </c>
    </row>
    <row r="96" spans="1:10" s="12" customFormat="1" ht="69.75" customHeight="1" x14ac:dyDescent="0.15">
      <c r="A96" s="12">
        <v>11001</v>
      </c>
      <c r="B96" s="9" t="s">
        <v>269</v>
      </c>
      <c r="C96" s="10" t="s">
        <v>119</v>
      </c>
      <c r="D96" s="16">
        <v>79</v>
      </c>
      <c r="E96" s="21">
        <v>6</v>
      </c>
      <c r="F96" s="16" t="s">
        <v>286</v>
      </c>
      <c r="G96" s="16">
        <v>87</v>
      </c>
      <c r="H96" s="21">
        <v>6</v>
      </c>
      <c r="I96" s="55" t="s">
        <v>291</v>
      </c>
      <c r="J96" s="66">
        <v>1</v>
      </c>
    </row>
    <row r="97" spans="1:10" s="12" customFormat="1" ht="69.75" customHeight="1" x14ac:dyDescent="0.15">
      <c r="A97" s="12">
        <v>11002</v>
      </c>
      <c r="B97" s="9" t="s">
        <v>272</v>
      </c>
      <c r="C97" s="10" t="s">
        <v>170</v>
      </c>
      <c r="D97" s="16">
        <v>79</v>
      </c>
      <c r="E97" s="21">
        <v>6</v>
      </c>
      <c r="F97" s="16" t="s">
        <v>286</v>
      </c>
      <c r="G97" s="16">
        <v>79</v>
      </c>
      <c r="H97" s="21">
        <v>6.5</v>
      </c>
      <c r="I97" s="57" t="s">
        <v>334</v>
      </c>
      <c r="J97" s="66">
        <v>1</v>
      </c>
    </row>
    <row r="98" spans="1:10" s="12" customFormat="1" ht="69.75" customHeight="1" x14ac:dyDescent="0.15">
      <c r="A98" s="12">
        <v>11002</v>
      </c>
      <c r="B98" s="9" t="s">
        <v>175</v>
      </c>
      <c r="C98" s="10" t="s">
        <v>176</v>
      </c>
      <c r="D98" s="16">
        <v>79</v>
      </c>
      <c r="E98" s="21">
        <v>6</v>
      </c>
      <c r="F98" s="16" t="s">
        <v>286</v>
      </c>
      <c r="G98" s="16">
        <v>94</v>
      </c>
      <c r="H98" s="21">
        <v>7</v>
      </c>
      <c r="I98" s="59" t="s">
        <v>333</v>
      </c>
      <c r="J98" s="66">
        <v>1</v>
      </c>
    </row>
    <row r="99" spans="1:10" s="12" customFormat="1" ht="69.75" customHeight="1" x14ac:dyDescent="0.15">
      <c r="A99" s="12">
        <v>11202</v>
      </c>
      <c r="B99" s="9" t="s">
        <v>99</v>
      </c>
      <c r="C99" s="10" t="s">
        <v>142</v>
      </c>
      <c r="D99" s="16">
        <v>79</v>
      </c>
      <c r="E99" s="21">
        <v>6</v>
      </c>
      <c r="F99" s="13" t="s">
        <v>100</v>
      </c>
      <c r="G99" s="16" t="s">
        <v>288</v>
      </c>
      <c r="H99" s="16" t="s">
        <v>288</v>
      </c>
      <c r="I99" s="57" t="s">
        <v>286</v>
      </c>
      <c r="J99" s="66">
        <v>1</v>
      </c>
    </row>
    <row r="100" spans="1:10" s="12" customFormat="1" ht="69.75" customHeight="1" x14ac:dyDescent="0.15">
      <c r="A100" s="12">
        <v>11202</v>
      </c>
      <c r="B100" s="9" t="s">
        <v>168</v>
      </c>
      <c r="C100" s="10" t="s">
        <v>169</v>
      </c>
      <c r="D100" s="16">
        <v>87</v>
      </c>
      <c r="E100" s="21">
        <v>6</v>
      </c>
      <c r="F100" s="13" t="s">
        <v>165</v>
      </c>
      <c r="G100" s="16" t="s">
        <v>287</v>
      </c>
      <c r="H100" s="16" t="s">
        <v>287</v>
      </c>
      <c r="I100" s="57" t="s">
        <v>286</v>
      </c>
      <c r="J100" s="66">
        <v>1</v>
      </c>
    </row>
    <row r="101" spans="1:10" s="12" customFormat="1" ht="69.75" customHeight="1" x14ac:dyDescent="0.15">
      <c r="A101" s="12">
        <v>11203</v>
      </c>
      <c r="B101" s="9" t="s">
        <v>212</v>
      </c>
      <c r="C101" s="10" t="s">
        <v>164</v>
      </c>
      <c r="D101" s="16">
        <v>79</v>
      </c>
      <c r="E101" s="21">
        <v>6</v>
      </c>
      <c r="F101" s="17" t="s">
        <v>190</v>
      </c>
      <c r="G101" s="16" t="s">
        <v>287</v>
      </c>
      <c r="H101" s="16" t="s">
        <v>287</v>
      </c>
      <c r="I101" s="57" t="s">
        <v>286</v>
      </c>
      <c r="J101" s="66">
        <v>1</v>
      </c>
    </row>
    <row r="102" spans="1:10" s="12" customFormat="1" ht="69.75" customHeight="1" x14ac:dyDescent="0.15">
      <c r="A102" s="12">
        <v>11501</v>
      </c>
      <c r="B102" s="9" t="s">
        <v>293</v>
      </c>
      <c r="C102" s="10" t="s">
        <v>305</v>
      </c>
      <c r="D102" s="16">
        <v>79</v>
      </c>
      <c r="E102" s="21">
        <v>6</v>
      </c>
      <c r="F102" s="16" t="s">
        <v>286</v>
      </c>
      <c r="G102" s="16"/>
      <c r="H102" s="27">
        <v>6</v>
      </c>
      <c r="I102" s="57" t="s">
        <v>286</v>
      </c>
      <c r="J102" s="66">
        <v>1</v>
      </c>
    </row>
    <row r="103" spans="1:10" s="12" customFormat="1" ht="69.75" customHeight="1" x14ac:dyDescent="0.15">
      <c r="A103" s="12">
        <v>20101</v>
      </c>
      <c r="B103" s="9" t="s">
        <v>66</v>
      </c>
      <c r="C103" s="10" t="s">
        <v>137</v>
      </c>
      <c r="D103" s="16">
        <v>79</v>
      </c>
      <c r="E103" s="21">
        <v>6</v>
      </c>
      <c r="F103" s="16" t="s">
        <v>286</v>
      </c>
      <c r="G103" s="16">
        <v>80</v>
      </c>
      <c r="H103" s="21">
        <v>6.5</v>
      </c>
      <c r="I103" s="55" t="s">
        <v>294</v>
      </c>
      <c r="J103" s="66">
        <v>1</v>
      </c>
    </row>
    <row r="104" spans="1:10" s="12" customFormat="1" ht="69.75" customHeight="1" x14ac:dyDescent="0.15">
      <c r="A104" s="12">
        <v>20102</v>
      </c>
      <c r="B104" s="9" t="s">
        <v>152</v>
      </c>
      <c r="C104" s="10" t="s">
        <v>69</v>
      </c>
      <c r="D104" s="16">
        <v>100</v>
      </c>
      <c r="E104" s="21">
        <v>7</v>
      </c>
      <c r="F104" s="16" t="s">
        <v>286</v>
      </c>
      <c r="G104" s="16">
        <v>100</v>
      </c>
      <c r="H104" s="21">
        <v>7</v>
      </c>
      <c r="I104" s="55" t="s">
        <v>311</v>
      </c>
      <c r="J104" s="66">
        <v>1</v>
      </c>
    </row>
    <row r="105" spans="1:10" ht="69.75" customHeight="1" x14ac:dyDescent="0.15">
      <c r="A105" s="12">
        <v>20103</v>
      </c>
      <c r="B105" s="9" t="s">
        <v>150</v>
      </c>
      <c r="C105" s="10" t="s">
        <v>67</v>
      </c>
      <c r="D105" s="16">
        <v>79</v>
      </c>
      <c r="E105" s="21">
        <v>6</v>
      </c>
      <c r="F105" s="16" t="s">
        <v>286</v>
      </c>
      <c r="G105" s="16">
        <v>68</v>
      </c>
      <c r="H105" s="21">
        <v>6</v>
      </c>
      <c r="I105" s="55" t="s">
        <v>338</v>
      </c>
      <c r="J105" s="66">
        <v>1</v>
      </c>
    </row>
    <row r="106" spans="1:10" s="12" customFormat="1" ht="69.75" customHeight="1" x14ac:dyDescent="0.15">
      <c r="A106" s="12">
        <v>20104</v>
      </c>
      <c r="B106" s="9" t="s">
        <v>148</v>
      </c>
      <c r="C106" s="10" t="s">
        <v>64</v>
      </c>
      <c r="D106" s="16">
        <v>100</v>
      </c>
      <c r="E106" s="21">
        <v>7</v>
      </c>
      <c r="F106" s="16" t="s">
        <v>286</v>
      </c>
      <c r="G106" s="16">
        <v>100</v>
      </c>
      <c r="H106" s="21">
        <v>7</v>
      </c>
      <c r="I106" s="55" t="s">
        <v>339</v>
      </c>
      <c r="J106" s="66">
        <v>1</v>
      </c>
    </row>
    <row r="107" spans="1:10" s="12" customFormat="1" ht="69.75" customHeight="1" x14ac:dyDescent="0.15">
      <c r="A107" s="12">
        <v>20104</v>
      </c>
      <c r="B107" s="9" t="s">
        <v>149</v>
      </c>
      <c r="C107" s="10" t="s">
        <v>65</v>
      </c>
      <c r="D107" s="16">
        <v>100</v>
      </c>
      <c r="E107" s="21">
        <v>7</v>
      </c>
      <c r="F107" s="16" t="s">
        <v>286</v>
      </c>
      <c r="G107" s="16">
        <v>100</v>
      </c>
      <c r="H107" s="21">
        <v>7</v>
      </c>
      <c r="I107" s="55" t="s">
        <v>340</v>
      </c>
      <c r="J107" s="66">
        <v>1</v>
      </c>
    </row>
    <row r="108" spans="1:10" s="12" customFormat="1" ht="69.75" customHeight="1" x14ac:dyDescent="0.15">
      <c r="A108" s="12">
        <v>20107</v>
      </c>
      <c r="B108" s="9" t="s">
        <v>215</v>
      </c>
      <c r="C108" s="10" t="s">
        <v>173</v>
      </c>
      <c r="D108" s="16">
        <v>79</v>
      </c>
      <c r="E108" s="21">
        <v>6</v>
      </c>
      <c r="F108" s="16" t="s">
        <v>286</v>
      </c>
      <c r="G108" s="16">
        <v>61</v>
      </c>
      <c r="H108" s="21">
        <v>6</v>
      </c>
      <c r="I108" s="57" t="s">
        <v>218</v>
      </c>
      <c r="J108" s="66">
        <v>1</v>
      </c>
    </row>
    <row r="109" spans="1:10" s="12" customFormat="1" ht="69.75" customHeight="1" x14ac:dyDescent="0.15">
      <c r="A109" s="12">
        <v>20108</v>
      </c>
      <c r="B109" s="9" t="s">
        <v>157</v>
      </c>
      <c r="C109" s="10" t="s">
        <v>49</v>
      </c>
      <c r="D109" s="26">
        <v>90</v>
      </c>
      <c r="E109" s="21">
        <v>6.5</v>
      </c>
      <c r="F109" s="16" t="s">
        <v>286</v>
      </c>
      <c r="G109" s="26">
        <v>90</v>
      </c>
      <c r="H109" s="21">
        <v>6.5</v>
      </c>
      <c r="I109" s="57" t="s">
        <v>218</v>
      </c>
      <c r="J109" s="71">
        <v>1</v>
      </c>
    </row>
    <row r="110" spans="1:10" s="12" customFormat="1" ht="69.75" customHeight="1" x14ac:dyDescent="0.15">
      <c r="A110" s="12">
        <v>20201</v>
      </c>
      <c r="B110" s="9" t="s">
        <v>78</v>
      </c>
      <c r="C110" s="10" t="s">
        <v>77</v>
      </c>
      <c r="D110" s="16">
        <v>90</v>
      </c>
      <c r="E110" s="21">
        <v>6.5</v>
      </c>
      <c r="F110" s="16" t="s">
        <v>286</v>
      </c>
      <c r="G110" s="16">
        <v>90</v>
      </c>
      <c r="H110" s="21">
        <v>6.5</v>
      </c>
      <c r="I110" s="59" t="s">
        <v>311</v>
      </c>
      <c r="J110" s="66">
        <v>1</v>
      </c>
    </row>
    <row r="111" spans="1:10" s="12" customFormat="1" ht="69.75" customHeight="1" x14ac:dyDescent="0.15">
      <c r="A111" s="12">
        <v>20203</v>
      </c>
      <c r="B111" s="22" t="s">
        <v>76</v>
      </c>
      <c r="C111" s="10" t="s">
        <v>75</v>
      </c>
      <c r="D111" s="16">
        <v>79</v>
      </c>
      <c r="E111" s="21">
        <v>6</v>
      </c>
      <c r="F111" s="16" t="s">
        <v>286</v>
      </c>
      <c r="G111" s="16">
        <v>88</v>
      </c>
      <c r="H111" s="21">
        <v>6.5</v>
      </c>
      <c r="I111" s="57" t="s">
        <v>218</v>
      </c>
      <c r="J111" s="66">
        <v>1</v>
      </c>
    </row>
    <row r="112" spans="1:10" s="15" customFormat="1" ht="69.75" customHeight="1" x14ac:dyDescent="0.15">
      <c r="A112" s="12">
        <v>20401</v>
      </c>
      <c r="B112" s="9" t="s">
        <v>219</v>
      </c>
      <c r="C112" s="10" t="s">
        <v>220</v>
      </c>
      <c r="D112" s="16">
        <v>79</v>
      </c>
      <c r="E112" s="21">
        <v>6</v>
      </c>
      <c r="F112" s="11" t="s">
        <v>221</v>
      </c>
      <c r="G112" s="16" t="s">
        <v>295</v>
      </c>
      <c r="H112" s="16" t="s">
        <v>295</v>
      </c>
      <c r="I112" s="57"/>
      <c r="J112" s="71">
        <v>1</v>
      </c>
    </row>
    <row r="113" spans="1:10" s="12" customFormat="1" ht="69.75" customHeight="1" x14ac:dyDescent="0.15">
      <c r="A113" s="12">
        <v>30102</v>
      </c>
      <c r="B113" s="9" t="s">
        <v>83</v>
      </c>
      <c r="C113" s="10" t="s">
        <v>82</v>
      </c>
      <c r="D113" s="16">
        <v>79</v>
      </c>
      <c r="E113" s="21">
        <v>6</v>
      </c>
      <c r="F113" s="16" t="s">
        <v>286</v>
      </c>
      <c r="G113" s="16">
        <v>79</v>
      </c>
      <c r="H113" s="21">
        <v>6.5</v>
      </c>
      <c r="I113" s="58" t="s">
        <v>311</v>
      </c>
      <c r="J113" s="66">
        <v>1</v>
      </c>
    </row>
    <row r="114" spans="1:10" s="12" customFormat="1" ht="69.75" customHeight="1" x14ac:dyDescent="0.15">
      <c r="A114" s="12">
        <v>30106</v>
      </c>
      <c r="B114" s="9" t="s">
        <v>51</v>
      </c>
      <c r="C114" s="10" t="s">
        <v>50</v>
      </c>
      <c r="D114" s="16">
        <v>79</v>
      </c>
      <c r="E114" s="21">
        <v>6</v>
      </c>
      <c r="F114" s="16" t="s">
        <v>286</v>
      </c>
      <c r="G114" s="16">
        <v>79</v>
      </c>
      <c r="H114" s="21">
        <v>6</v>
      </c>
      <c r="I114" s="55" t="s">
        <v>311</v>
      </c>
      <c r="J114" s="71">
        <v>1</v>
      </c>
    </row>
    <row r="115" spans="1:10" s="12" customFormat="1" ht="69.75" customHeight="1" x14ac:dyDescent="0.15">
      <c r="A115" s="1">
        <v>40101</v>
      </c>
      <c r="B115" s="9" t="s">
        <v>128</v>
      </c>
      <c r="C115" s="10" t="s">
        <v>146</v>
      </c>
      <c r="D115" s="16">
        <v>90</v>
      </c>
      <c r="E115" s="21">
        <v>6.5</v>
      </c>
      <c r="F115" s="16" t="s">
        <v>286</v>
      </c>
      <c r="G115" s="16">
        <v>93</v>
      </c>
      <c r="H115" s="21">
        <v>6.5</v>
      </c>
      <c r="I115" s="55" t="s">
        <v>342</v>
      </c>
      <c r="J115" s="67">
        <v>1</v>
      </c>
    </row>
    <row r="116" spans="1:10" s="12" customFormat="1" ht="69.75" customHeight="1" x14ac:dyDescent="0.15">
      <c r="A116" s="12">
        <v>40204</v>
      </c>
      <c r="B116" s="9" t="s">
        <v>30</v>
      </c>
      <c r="C116" s="10" t="s">
        <v>41</v>
      </c>
      <c r="D116" s="16">
        <v>79</v>
      </c>
      <c r="E116" s="21">
        <v>6</v>
      </c>
      <c r="F116" s="13" t="s">
        <v>58</v>
      </c>
      <c r="G116" s="16">
        <v>79</v>
      </c>
      <c r="H116" s="21">
        <v>6.5</v>
      </c>
      <c r="I116" s="63" t="s">
        <v>351</v>
      </c>
      <c r="J116" s="71">
        <v>1</v>
      </c>
    </row>
    <row r="117" spans="1:10" s="12" customFormat="1" ht="98.25" customHeight="1" x14ac:dyDescent="0.15">
      <c r="A117" s="12">
        <v>40204</v>
      </c>
      <c r="B117" s="9" t="s">
        <v>171</v>
      </c>
      <c r="C117" s="10" t="s">
        <v>172</v>
      </c>
      <c r="D117" s="16">
        <v>79</v>
      </c>
      <c r="E117" s="21">
        <v>6</v>
      </c>
      <c r="F117" s="13" t="s">
        <v>58</v>
      </c>
      <c r="G117" s="16">
        <v>86</v>
      </c>
      <c r="H117" s="21">
        <v>6.5</v>
      </c>
      <c r="I117" s="55" t="s">
        <v>349</v>
      </c>
      <c r="J117" s="71">
        <v>1</v>
      </c>
    </row>
    <row r="118" spans="1:10" s="12" customFormat="1" ht="69.75" customHeight="1" x14ac:dyDescent="0.15">
      <c r="A118" s="12">
        <v>40501</v>
      </c>
      <c r="B118" s="9" t="s">
        <v>124</v>
      </c>
      <c r="C118" s="10" t="s">
        <v>123</v>
      </c>
      <c r="D118" s="16">
        <v>90</v>
      </c>
      <c r="E118" s="21">
        <v>6.5</v>
      </c>
      <c r="F118" s="16" t="s">
        <v>286</v>
      </c>
      <c r="G118" s="16">
        <v>93</v>
      </c>
      <c r="H118" s="21">
        <v>7</v>
      </c>
      <c r="I118" s="57" t="s">
        <v>218</v>
      </c>
      <c r="J118" s="66">
        <v>1</v>
      </c>
    </row>
    <row r="119" spans="1:10" s="12" customFormat="1" ht="69.75" customHeight="1" x14ac:dyDescent="0.15">
      <c r="A119" s="1">
        <v>40701</v>
      </c>
      <c r="B119" s="9" t="s">
        <v>237</v>
      </c>
      <c r="C119" s="10" t="s">
        <v>238</v>
      </c>
      <c r="D119" s="16">
        <v>79</v>
      </c>
      <c r="E119" s="21">
        <v>6</v>
      </c>
      <c r="F119" s="16" t="s">
        <v>286</v>
      </c>
      <c r="G119" s="16">
        <v>80</v>
      </c>
      <c r="H119" s="21">
        <v>6</v>
      </c>
      <c r="I119" s="57" t="s">
        <v>226</v>
      </c>
      <c r="J119" s="60">
        <v>1</v>
      </c>
    </row>
    <row r="120" spans="1:10" s="12" customFormat="1" ht="69.75" customHeight="1" x14ac:dyDescent="0.15">
      <c r="A120" s="12">
        <v>50201</v>
      </c>
      <c r="B120" s="9" t="s">
        <v>159</v>
      </c>
      <c r="C120" s="10" t="s">
        <v>98</v>
      </c>
      <c r="D120" s="16">
        <v>90</v>
      </c>
      <c r="E120" s="21">
        <v>6.5</v>
      </c>
      <c r="F120" s="16" t="s">
        <v>286</v>
      </c>
      <c r="G120" s="16" t="s">
        <v>295</v>
      </c>
      <c r="H120" s="16" t="s">
        <v>295</v>
      </c>
      <c r="I120" s="57" t="s">
        <v>218</v>
      </c>
      <c r="J120" s="66">
        <v>1</v>
      </c>
    </row>
    <row r="121" spans="1:10" s="12" customFormat="1" ht="69.75" customHeight="1" x14ac:dyDescent="0.15">
      <c r="A121" s="12">
        <v>50701</v>
      </c>
      <c r="B121" s="9" t="s">
        <v>151</v>
      </c>
      <c r="C121" s="10" t="s">
        <v>68</v>
      </c>
      <c r="D121" s="16">
        <v>79</v>
      </c>
      <c r="E121" s="21">
        <v>6</v>
      </c>
      <c r="F121" s="16" t="s">
        <v>286</v>
      </c>
      <c r="G121" s="16">
        <v>79</v>
      </c>
      <c r="H121" s="21">
        <v>6.5</v>
      </c>
      <c r="I121" s="55" t="s">
        <v>297</v>
      </c>
      <c r="J121" s="66">
        <v>1</v>
      </c>
    </row>
    <row r="122" spans="1:10" s="12" customFormat="1" ht="69.75" customHeight="1" x14ac:dyDescent="0.15">
      <c r="A122" s="12">
        <v>50702</v>
      </c>
      <c r="B122" s="9" t="s">
        <v>153</v>
      </c>
      <c r="C122" s="10" t="s">
        <v>70</v>
      </c>
      <c r="D122" s="16">
        <v>100</v>
      </c>
      <c r="E122" s="21">
        <v>7</v>
      </c>
      <c r="F122" s="16" t="s">
        <v>286</v>
      </c>
      <c r="G122" s="26">
        <v>100</v>
      </c>
      <c r="H122" s="21">
        <v>7</v>
      </c>
      <c r="I122" s="59" t="s">
        <v>218</v>
      </c>
      <c r="J122" s="66">
        <v>1</v>
      </c>
    </row>
    <row r="123" spans="1:10" s="12" customFormat="1" ht="69.75" customHeight="1" x14ac:dyDescent="0.15">
      <c r="A123" s="1">
        <v>50703</v>
      </c>
      <c r="B123" s="9" t="s">
        <v>156</v>
      </c>
      <c r="C123" s="10" t="s">
        <v>73</v>
      </c>
      <c r="D123" s="26">
        <v>79</v>
      </c>
      <c r="E123" s="21">
        <v>6</v>
      </c>
      <c r="F123" s="16" t="s">
        <v>286</v>
      </c>
      <c r="G123" s="26">
        <v>76</v>
      </c>
      <c r="H123" s="21">
        <v>6</v>
      </c>
      <c r="I123" s="57" t="s">
        <v>218</v>
      </c>
      <c r="J123" s="60">
        <v>1</v>
      </c>
    </row>
    <row r="124" spans="1:10" ht="69.75" customHeight="1" x14ac:dyDescent="0.15">
      <c r="A124" s="12">
        <v>50901</v>
      </c>
      <c r="B124" s="9" t="s">
        <v>158</v>
      </c>
      <c r="C124" s="10" t="s">
        <v>90</v>
      </c>
      <c r="D124" s="16">
        <v>100</v>
      </c>
      <c r="E124" s="21">
        <v>7</v>
      </c>
      <c r="F124" s="16" t="s">
        <v>286</v>
      </c>
      <c r="G124" s="16">
        <v>100</v>
      </c>
      <c r="H124" s="21">
        <v>7</v>
      </c>
      <c r="I124" s="55" t="s">
        <v>311</v>
      </c>
      <c r="J124" s="66">
        <v>1</v>
      </c>
    </row>
    <row r="125" spans="1:10" ht="69.75" customHeight="1" x14ac:dyDescent="0.15">
      <c r="A125" s="12">
        <v>41101</v>
      </c>
      <c r="B125" s="9" t="s">
        <v>243</v>
      </c>
      <c r="C125" s="10" t="s">
        <v>244</v>
      </c>
      <c r="D125" s="16">
        <v>79</v>
      </c>
      <c r="E125" s="21">
        <v>6</v>
      </c>
      <c r="F125" s="16" t="s">
        <v>286</v>
      </c>
      <c r="G125" s="16">
        <v>80</v>
      </c>
      <c r="H125" s="21">
        <v>6</v>
      </c>
      <c r="I125" s="57" t="s">
        <v>34</v>
      </c>
      <c r="J125" s="66" t="s">
        <v>350</v>
      </c>
    </row>
    <row r="126" spans="1:10" ht="69.75" customHeight="1" x14ac:dyDescent="0.15">
      <c r="A126" s="12">
        <v>10702</v>
      </c>
      <c r="B126" s="9" t="s">
        <v>263</v>
      </c>
      <c r="C126" s="10" t="s">
        <v>103</v>
      </c>
      <c r="D126" s="16">
        <v>79</v>
      </c>
      <c r="E126" s="21">
        <v>6</v>
      </c>
      <c r="F126" s="16" t="s">
        <v>286</v>
      </c>
      <c r="G126" s="16">
        <v>83</v>
      </c>
      <c r="H126" s="21">
        <v>6.5</v>
      </c>
      <c r="I126" s="57" t="s">
        <v>218</v>
      </c>
      <c r="J126" s="66" t="s">
        <v>344</v>
      </c>
    </row>
    <row r="127" spans="1:10" ht="69.75" customHeight="1" x14ac:dyDescent="0.15">
      <c r="A127" s="12">
        <v>11101</v>
      </c>
      <c r="B127" s="9" t="s">
        <v>160</v>
      </c>
      <c r="C127" s="10" t="s">
        <v>48</v>
      </c>
      <c r="D127" s="28">
        <v>90</v>
      </c>
      <c r="E127" s="31">
        <v>6.5</v>
      </c>
      <c r="F127" s="32" t="s">
        <v>193</v>
      </c>
      <c r="G127" s="28">
        <v>90</v>
      </c>
      <c r="H127" s="31">
        <v>6.5</v>
      </c>
      <c r="I127" s="57" t="s">
        <v>286</v>
      </c>
      <c r="J127" s="66" t="s">
        <v>344</v>
      </c>
    </row>
  </sheetData>
  <autoFilter ref="A1:J127" xr:uid="{17F66983-5150-4DC5-BC0E-6DF8E604A953}">
    <sortState xmlns:xlrd2="http://schemas.microsoft.com/office/spreadsheetml/2017/richdata2" ref="A2:J127">
      <sortCondition ref="J1:J127"/>
    </sortState>
  </autoFilter>
  <phoneticPr fontId="3"/>
  <conditionalFormatting sqref="F18 F65:F66 F123 F20:F24 F27:F32 F43:F44 F74:F84">
    <cfRule type="containsBlanks" dxfId="3" priority="15">
      <formula>LEN(TRIM(F18))=0</formula>
    </cfRule>
  </conditionalFormatting>
  <conditionalFormatting sqref="F115:F117">
    <cfRule type="containsBlanks" dxfId="2" priority="12">
      <formula>LEN(TRIM(F115))=0</formula>
    </cfRule>
  </conditionalFormatting>
  <conditionalFormatting sqref="F22">
    <cfRule type="containsBlanks" dxfId="1" priority="10">
      <formula>LEN(TRIM(F22))=0</formula>
    </cfRule>
  </conditionalFormatting>
  <conditionalFormatting sqref="F87">
    <cfRule type="containsBlanks" dxfId="0" priority="1">
      <formula>LEN(TRIM(F87))=0</formula>
    </cfRule>
  </conditionalFormatting>
  <pageMargins left="0.70866141732283472" right="0.70866141732283472" top="0.74803149606299213" bottom="0.74803149606299213" header="0.31496062992125984" footer="0.31496062992125984"/>
  <pageSetup paperSize="9" scale="39" fitToHeight="0" orientation="portrait" r:id="rId1"/>
  <headerFooter>
    <oddFooter>&amp;C&amp;P /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Sheet1</vt:lpstr>
      <vt:lpstr>Data</vt:lpstr>
      <vt:lpstr>別表</vt:lpstr>
      <vt:lpstr>別表!A</vt:lpstr>
      <vt:lpstr>Sheet1!Print_Area</vt:lpstr>
      <vt:lpstr>別表!Print_Area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2024-06-28T03:31:12Z</dcterms:modified>
</cp:coreProperties>
</file>