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410_教務課\保護フォルダ：教務第五係（派遣）専用\2．派遣留学\201_ 一橋大学派遣留学制度\令和7（2025）年度\02_募集要項\01_2025夏出発\01_夏出発第一回募集要項\03_申請時提出書類\"/>
    </mc:Choice>
  </mc:AlternateContent>
  <xr:revisionPtr revIDLastSave="0" documentId="13_ncr:1_{662D60A7-B8F9-430E-BB80-680B650C394B}" xr6:coauthVersionLast="47" xr6:coauthVersionMax="47" xr10:uidLastSave="{00000000-0000-0000-0000-000000000000}"/>
  <bookViews>
    <workbookView xWindow="-120" yWindow="-120" windowWidth="29040" windowHeight="15840" activeTab="1" xr2:uid="{87B15524-F19A-4DDB-968A-BC7736FE5047}"/>
  </bookViews>
  <sheets>
    <sheet name="係数計算" sheetId="2" r:id="rId1"/>
    <sheet name="CELS" sheetId="9" r:id="rId2"/>
    <sheet name="作成方法" sheetId="12" r:id="rId3"/>
    <sheet name="CELS (教務課確認用)" sheetId="11" r:id="rId4"/>
  </sheets>
  <definedNames>
    <definedName name="_xlnm._FilterDatabase" localSheetId="1" hidden="1">CELS!$A$3:$K$48</definedName>
    <definedName name="_xlnm._FilterDatabase" localSheetId="3" hidden="1">'CELS (教務課確認用)'!$A$2:$K$57</definedName>
    <definedName name="_xlnm.Print_Area" localSheetId="0">係数計算!$A$1:$L$56</definedName>
    <definedName name="_xlnm.Print_Area" localSheetId="2">作成方法!$A$1:$B$6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J20" i="2"/>
  <c r="J19" i="2"/>
  <c r="J18" i="2"/>
  <c r="J17" i="2"/>
  <c r="O6" i="2" l="1"/>
  <c r="J10" i="2"/>
  <c r="J9" i="2"/>
  <c r="J8" i="2"/>
  <c r="J7" i="2"/>
  <c r="J6" i="2"/>
  <c r="K6" i="2" l="1"/>
  <c r="K17" i="2"/>
  <c r="O10" i="2"/>
  <c r="P10" i="2" s="1"/>
  <c r="O9" i="2"/>
  <c r="P9" i="2" s="1"/>
  <c r="O8" i="2"/>
  <c r="P8" i="2" s="1"/>
  <c r="O7" i="2"/>
  <c r="P7" i="2" s="1"/>
  <c r="O17" i="2"/>
  <c r="P17" i="2" s="1"/>
  <c r="O21" i="2"/>
  <c r="P21" i="2" s="1"/>
  <c r="O20" i="2"/>
  <c r="O19" i="2"/>
  <c r="P19" i="2" s="1"/>
  <c r="O18" i="2"/>
  <c r="P18" i="2" s="1"/>
  <c r="O22" i="2" l="1"/>
  <c r="O11" i="2"/>
  <c r="P20" i="2"/>
  <c r="P6" i="2"/>
  <c r="P11" i="2" s="1"/>
  <c r="K21" i="2"/>
  <c r="K20" i="2"/>
  <c r="K19" i="2"/>
  <c r="K18" i="2"/>
  <c r="K10" i="2"/>
  <c r="K9" i="2"/>
  <c r="K8" i="2"/>
  <c r="K7" i="2"/>
  <c r="P12" i="2" l="1"/>
  <c r="P22" i="2"/>
  <c r="P23" i="2" s="1"/>
  <c r="J11" i="2"/>
  <c r="K12" i="2" s="1"/>
  <c r="K22" i="2"/>
  <c r="J22" i="2"/>
  <c r="K11" i="2"/>
  <c r="K23" i="2" l="1"/>
</calcChain>
</file>

<file path=xl/sharedStrings.xml><?xml version="1.0" encoding="utf-8"?>
<sst xmlns="http://schemas.openxmlformats.org/spreadsheetml/2006/main" count="102" uniqueCount="51">
  <si>
    <t>A</t>
    <phoneticPr fontId="1"/>
  </si>
  <si>
    <t>B</t>
    <phoneticPr fontId="1"/>
  </si>
  <si>
    <t>C</t>
    <phoneticPr fontId="1"/>
  </si>
  <si>
    <t>F</t>
    <phoneticPr fontId="1"/>
  </si>
  <si>
    <t>No.</t>
  </si>
  <si>
    <t>科目中区分</t>
  </si>
  <si>
    <t>科目</t>
  </si>
  <si>
    <t>単位数</t>
  </si>
  <si>
    <t>修得年度</t>
  </si>
  <si>
    <t>修得学期</t>
  </si>
  <si>
    <t>評価</t>
  </si>
  <si>
    <t>A+</t>
    <phoneticPr fontId="1"/>
  </si>
  <si>
    <t>単位数</t>
    <rPh sb="0" eb="3">
      <t>タンイスウ</t>
    </rPh>
    <phoneticPr fontId="1"/>
  </si>
  <si>
    <t>科目大区分</t>
  </si>
  <si>
    <t>科目小区分</t>
  </si>
  <si>
    <t>合否</t>
  </si>
  <si>
    <t>4.0スケール</t>
    <phoneticPr fontId="1"/>
  </si>
  <si>
    <t>3.0スケール</t>
    <phoneticPr fontId="1"/>
  </si>
  <si>
    <t>GPA対象外の列を削除</t>
    <rPh sb="7" eb="8">
      <t>レツ</t>
    </rPh>
    <rPh sb="9" eb="11">
      <t>サクジョ</t>
    </rPh>
    <phoneticPr fontId="1"/>
  </si>
  <si>
    <t>評価</t>
    <rPh sb="0" eb="2">
      <t>ヒョウカ</t>
    </rPh>
    <phoneticPr fontId="1"/>
  </si>
  <si>
    <t>係数</t>
    <rPh sb="0" eb="2">
      <t>ケイスウ</t>
    </rPh>
    <phoneticPr fontId="1"/>
  </si>
  <si>
    <t>希望派遣先大学にGPA要件がある場合に使用</t>
    <rPh sb="0" eb="5">
      <t>キボウハケンサキ</t>
    </rPh>
    <rPh sb="5" eb="7">
      <t>ダイガク</t>
    </rPh>
    <rPh sb="11" eb="13">
      <t>ヨウケン</t>
    </rPh>
    <rPh sb="16" eb="18">
      <t>バアイ</t>
    </rPh>
    <rPh sb="19" eb="21">
      <t>シヨウ</t>
    </rPh>
    <phoneticPr fontId="1"/>
  </si>
  <si>
    <t>奨学金選考に使用</t>
    <rPh sb="0" eb="5">
      <t>ショウガクキンセンコウ</t>
    </rPh>
    <rPh sb="6" eb="8">
      <t>シヨウ</t>
    </rPh>
    <phoneticPr fontId="1"/>
  </si>
  <si>
    <t>前年度分のみ計算</t>
    <rPh sb="0" eb="4">
      <t>ゼンネンドブン</t>
    </rPh>
    <rPh sb="6" eb="8">
      <t>ケイサン</t>
    </rPh>
    <phoneticPr fontId="1"/>
  </si>
  <si>
    <t>指定学期までで計算</t>
    <rPh sb="0" eb="4">
      <t>シテイガッキ</t>
    </rPh>
    <rPh sb="7" eb="9">
      <t>ケイサン</t>
    </rPh>
    <phoneticPr fontId="1"/>
  </si>
  <si>
    <t>①　CELSより成績を貼付</t>
    <rPh sb="8" eb="10">
      <t>セイセキ</t>
    </rPh>
    <rPh sb="11" eb="13">
      <t>ハリツ</t>
    </rPh>
    <phoneticPr fontId="1"/>
  </si>
  <si>
    <t>②　GPA対象外科目の削除</t>
    <rPh sb="5" eb="10">
      <t>タイショウガイカモク</t>
    </rPh>
    <rPh sb="11" eb="13">
      <t>サクジョ</t>
    </rPh>
    <phoneticPr fontId="1"/>
  </si>
  <si>
    <t>③　指定学期以降の成績を削除（該当者のみ）</t>
    <rPh sb="2" eb="6">
      <t>シテイガッキ</t>
    </rPh>
    <rPh sb="6" eb="8">
      <t>イコウ</t>
    </rPh>
    <rPh sb="9" eb="11">
      <t>セイセキ</t>
    </rPh>
    <rPh sb="12" eb="14">
      <t>サクジョ</t>
    </rPh>
    <rPh sb="15" eb="18">
      <t>ガイトウシャ</t>
    </rPh>
    <phoneticPr fontId="1"/>
  </si>
  <si>
    <t>教務課確認用</t>
    <rPh sb="0" eb="3">
      <t>キョウムカ</t>
    </rPh>
    <rPh sb="3" eb="6">
      <t>カクニンヨウ</t>
    </rPh>
    <phoneticPr fontId="1"/>
  </si>
  <si>
    <t>CELSからコピー</t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</si>
  <si>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</si>
  <si>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</si>
  <si>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成績評価係数計算シート</t>
    <rPh sb="0" eb="6">
      <t>セイセキヒョウカケイスウ</t>
    </rPh>
    <rPh sb="6" eb="8">
      <t>ケイサン</t>
    </rPh>
    <phoneticPr fontId="1"/>
  </si>
  <si>
    <t>＊作成方法は「作成方法」シートに記載</t>
    <rPh sb="1" eb="5">
      <t>サクセイホウホウ</t>
    </rPh>
    <rPh sb="7" eb="11">
      <t>サクセイホウホウ</t>
    </rPh>
    <rPh sb="16" eb="18">
      <t>キサイ</t>
    </rPh>
    <phoneticPr fontId="1"/>
  </si>
  <si>
    <t>成績評価係数</t>
    <rPh sb="0" eb="6">
      <t>セイセキヒョウカケイスウ</t>
    </rPh>
    <phoneticPr fontId="1"/>
  </si>
  <si>
    <t>「CELS」シートに「貼り付け先の書式に合わせる」にて貼り付け</t>
    <phoneticPr fontId="1"/>
  </si>
  <si>
    <t>D列「科目小区分」が「GPA対象外」となっている科目の行を選択し、「（行を）削除」</t>
    <rPh sb="27" eb="28">
      <t>ギョウ</t>
    </rPh>
    <phoneticPr fontId="1"/>
  </si>
  <si>
    <t>フィルターにて前年度のみ表示させ、M~R列にコピー</t>
    <rPh sb="7" eb="10">
      <t>ゼンネンド</t>
    </rPh>
    <rPh sb="12" eb="14">
      <t>ヒョウジ</t>
    </rPh>
    <rPh sb="20" eb="21">
      <t>レツ</t>
    </rPh>
    <phoneticPr fontId="1"/>
  </si>
  <si>
    <t>A～J列から前年度分のみ抽出して貼付</t>
    <rPh sb="3" eb="4">
      <t>レツ</t>
    </rPh>
    <rPh sb="6" eb="10">
      <t>ゼンネンドブン</t>
    </rPh>
    <rPh sb="12" eb="14">
      <t>チュウシュツ</t>
    </rPh>
    <rPh sb="16" eb="18">
      <t>ハリツ</t>
    </rPh>
    <phoneticPr fontId="1"/>
  </si>
  <si>
    <t>開講形態</t>
    <rPh sb="0" eb="4">
      <t>カイコウケイタイ</t>
    </rPh>
    <phoneticPr fontId="1"/>
  </si>
  <si>
    <t>CELSの成績取得状況より、これまでに取得した全ての科目をコピー
　　No. の下の「１」から、最後の科目の「合／否」まで
　　※不合格になった科目も含めてください。上書き再履修により上書きされた科目（上書き前の
　　　科目）は含めず、上書き後の科目を含めてください。</t>
    <rPh sb="65" eb="68">
      <t>フゴウカク</t>
    </rPh>
    <rPh sb="72" eb="74">
      <t>カモク</t>
    </rPh>
    <rPh sb="75" eb="76">
      <t>フク</t>
    </rPh>
    <rPh sb="83" eb="85">
      <t>ウワガ</t>
    </rPh>
    <rPh sb="86" eb="87">
      <t>サイ</t>
    </rPh>
    <rPh sb="87" eb="89">
      <t>リシュウ</t>
    </rPh>
    <rPh sb="92" eb="94">
      <t>ウワガ</t>
    </rPh>
    <rPh sb="101" eb="103">
      <t>ウワガ</t>
    </rPh>
    <rPh sb="104" eb="105">
      <t>マエ</t>
    </rPh>
    <rPh sb="110" eb="112">
      <t>カモク</t>
    </rPh>
    <rPh sb="114" eb="115">
      <t>フク</t>
    </rPh>
    <rPh sb="118" eb="120">
      <t>ウワガ</t>
    </rPh>
    <rPh sb="121" eb="122">
      <t>ゴ</t>
    </rPh>
    <rPh sb="123" eb="125">
      <t>カモク</t>
    </rPh>
    <rPh sb="126" eb="127">
      <t>フク</t>
    </rPh>
    <phoneticPr fontId="1"/>
  </si>
  <si>
    <t>⑤　「科目」列から「評価」列までをコピー</t>
    <phoneticPr fontId="1"/>
  </si>
  <si>
    <t>⑥　「係数計算」シートに「値貼付け」</t>
    <phoneticPr fontId="1"/>
  </si>
  <si>
    <t>④　「係数計算シート」に貼付</t>
    <rPh sb="3" eb="7">
      <t>ケイスウケイサン</t>
    </rPh>
    <rPh sb="12" eb="14">
      <t>ハリツ</t>
    </rPh>
    <phoneticPr fontId="1"/>
  </si>
  <si>
    <t>指定学期以降の成績が含まれている場合、該当行を削除
　　（例：募集要項：提出書類：④成績証明書「2023 年度夏学期までの成績」
　　　　　CELS「2023年度秋学期」以降の成績がある場合）</t>
    <phoneticPr fontId="1"/>
  </si>
  <si>
    <t>②GPA対象外の行を削除</t>
    <rPh sb="8" eb="9">
      <t>ギョウ</t>
    </rPh>
    <rPh sb="10" eb="12">
      <t>サクジョ</t>
    </rPh>
    <phoneticPr fontId="1"/>
  </si>
  <si>
    <t>①CELSより値貼付</t>
    <rPh sb="7" eb="8">
      <t>アタイ</t>
    </rPh>
    <rPh sb="8" eb="10">
      <t>ハリツ</t>
    </rPh>
    <phoneticPr fontId="1"/>
  </si>
  <si>
    <t>③指定学期より後の学期に習得した行を削除</t>
    <rPh sb="1" eb="5">
      <t>シテイガッキ</t>
    </rPh>
    <rPh sb="7" eb="8">
      <t>アト</t>
    </rPh>
    <rPh sb="9" eb="11">
      <t>ガッキ</t>
    </rPh>
    <rPh sb="12" eb="14">
      <t>シュウトク</t>
    </rPh>
    <rPh sb="16" eb="17">
      <t>ギョウ</t>
    </rPh>
    <rPh sb="18" eb="20">
      <t>サクジョ</t>
    </rPh>
    <phoneticPr fontId="1"/>
  </si>
  <si>
    <t>④係数計算シートにコピー</t>
    <rPh sb="1" eb="5">
      <t>ケイスウケイサン</t>
    </rPh>
    <phoneticPr fontId="1"/>
  </si>
  <si>
    <t>指定学期までに取得したGPA対象科目すべて</t>
    <rPh sb="0" eb="4">
      <t>シテイガッキ</t>
    </rPh>
    <rPh sb="7" eb="9">
      <t>シュトク</t>
    </rPh>
    <rPh sb="14" eb="18">
      <t>タイショウカモク</t>
    </rPh>
    <phoneticPr fontId="1"/>
  </si>
  <si>
    <t>前年度分のみ自動計算</t>
    <rPh sb="0" eb="4">
      <t>ゼンネンドブン</t>
    </rPh>
    <rPh sb="6" eb="8">
      <t>ジドウ</t>
    </rPh>
    <rPh sb="8" eb="10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</si>
</sst>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2" borderId="0" xfId="0" applyFill="1">
      <alignment vertical="center"/>
    </xf>
    <xf numFmtId="176" fontId="0" fillId="0" borderId="3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3" fillId="4" borderId="2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Alignment="1" applyProtection="1"/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3" fillId="4" borderId="2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5" borderId="0" xfId="0" applyFont="1" applyFill="1" applyBorder="1" applyAlignment="1" applyProtection="1">
      <alignment vertical="center" wrapText="1"/>
    </xf>
    <xf numFmtId="176" fontId="0" fillId="0" borderId="3" xfId="0" applyNumberFormat="1" applyFill="1" applyBorder="1" applyProtection="1">
      <alignment vertical="center"/>
    </xf>
    <xf numFmtId="0" fontId="3" fillId="5" borderId="2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5" borderId="0" xfId="0" applyFont="1" applyFill="1" applyBorder="1">
      <alignment vertical="center"/>
    </xf>
    <xf numFmtId="0" fontId="5" fillId="0" borderId="0" xfId="0" applyFont="1" applyFill="1" applyAlignment="1">
      <alignment horizontal="left"/>
    </xf>
    <xf numFmtId="176" fontId="0" fillId="0" borderId="1" xfId="0" applyNumberFormat="1" applyBorder="1">
      <alignment vertical="center"/>
    </xf>
    <xf numFmtId="0" fontId="0" fillId="6" borderId="5" xfId="0" applyFill="1" applyBorder="1">
      <alignment vertical="center"/>
    </xf>
    <xf numFmtId="0" fontId="0" fillId="5" borderId="0" xfId="0" applyFill="1">
      <alignment vertical="center"/>
    </xf>
    <xf numFmtId="0" fontId="0" fillId="5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 shrinkToFit="1"/>
    </xf>
    <xf numFmtId="0" fontId="0" fillId="4" borderId="5" xfId="0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2" borderId="9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148318</xdr:colOff>
      <xdr:row>0</xdr:row>
      <xdr:rowOff>1070883</xdr:rowOff>
    </xdr:from>
    <xdr:to>
      <xdr:col>1</xdr:col>
      <xdr:colOff>6321153</xdr:colOff>
      <xdr:row>0</xdr:row>
      <xdr:rowOff>1842408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679E85-516F-4A0B-AB52-846870C61A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070883"/>
          <a:ext cx="6172835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107497</xdr:colOff>
      <xdr:row>4</xdr:row>
      <xdr:rowOff>280306</xdr:rowOff>
    </xdr:from>
    <xdr:to>
      <xdr:col>1</xdr:col>
      <xdr:colOff>6096000</xdr:colOff>
      <xdr:row>4</xdr:row>
      <xdr:rowOff>2190750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A3CEB92-30EC-4B73-89EA-FC04A1731D4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69645"/>
        <a:stretch/>
      </xdr:blipFill>
      <xdr:spPr>
        <a:xfrm>
          <a:off x="2121354" y="7546520"/>
          <a:ext cx="5988503" cy="1910444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</xdr:row>
      <xdr:rowOff>323850</xdr:rowOff>
    </xdr:from>
    <xdr:to>
      <xdr:col>1</xdr:col>
      <xdr:colOff>2580640</xdr:colOff>
      <xdr:row>1</xdr:row>
      <xdr:rowOff>1828800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7072C1B-A208-4887-8162-D4CE16FCDF6C}"/>
            </a:ext>
          </a:extLst>
        </xdr:cNvPr>
        <xdr:cNvGrpSpPr/>
      </xdr:nvGrpSpPr>
      <xdr:grpSpPr>
        <a:xfrm>
          <a:off x="2292350" y="2355850"/>
          <a:ext cx="2304415" cy="1504950"/>
          <a:chOff x="2290082" y="1902279"/>
          <a:chExt cx="2304415" cy="15049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C734D35-DC3C-4344-974A-13859C148885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-1069" b="16578"/>
          <a:stretch/>
        </xdr:blipFill>
        <xdr:spPr bwMode="auto">
          <a:xfrm>
            <a:off x="2290082" y="1902279"/>
            <a:ext cx="2304415" cy="15049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8" name="矢印: 左 7">
            <a:extLst>
              <a:ext uri="{FF2B5EF4-FFF2-40B4-BE49-F238E27FC236}">
                <a16:creationId xmlns:a16="http://schemas.microsoft.com/office/drawing/2014/main" id="{6D6E7D19-3E67-4CDA-88E9-61E51ABEB688}"/>
              </a:ext>
            </a:extLst>
          </xdr:cNvPr>
          <xdr:cNvSpPr/>
        </xdr:nvSpPr>
        <xdr:spPr>
          <a:xfrm rot="20509798">
            <a:off x="3433083" y="3050721"/>
            <a:ext cx="323850" cy="247650"/>
          </a:xfrm>
          <a:prstGeom prst="lef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200025</xdr:colOff>
      <xdr:row>2</xdr:row>
      <xdr:rowOff>269421</xdr:rowOff>
    </xdr:from>
    <xdr:to>
      <xdr:col>1</xdr:col>
      <xdr:colOff>5600065</xdr:colOff>
      <xdr:row>2</xdr:row>
      <xdr:rowOff>2042976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839AE628-34C3-4D85-934D-1A829FDB7DC2}"/>
            </a:ext>
          </a:extLst>
        </xdr:cNvPr>
        <xdr:cNvGrpSpPr/>
      </xdr:nvGrpSpPr>
      <xdr:grpSpPr>
        <a:xfrm>
          <a:off x="2216150" y="4174671"/>
          <a:ext cx="5400040" cy="1773555"/>
          <a:chOff x="2213882" y="3725635"/>
          <a:chExt cx="5400040" cy="177355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9657E30F-EB44-4873-BD30-F45A3A96FA22}"/>
              </a:ext>
            </a:extLst>
          </xdr:cNvPr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213882" y="3725635"/>
            <a:ext cx="5400040" cy="1773555"/>
          </a:xfrm>
          <a:prstGeom prst="rect">
            <a:avLst/>
          </a:prstGeom>
        </xdr:spPr>
      </xdr:pic>
      <xdr:sp macro="" textlink="">
        <xdr:nvSpPr>
          <xdr:cNvPr id="10" name="矢印: 左 9">
            <a:extLst>
              <a:ext uri="{FF2B5EF4-FFF2-40B4-BE49-F238E27FC236}">
                <a16:creationId xmlns:a16="http://schemas.microsoft.com/office/drawing/2014/main" id="{1C2002BE-BE7E-432A-A007-FBD1B0B6CBFF}"/>
              </a:ext>
            </a:extLst>
          </xdr:cNvPr>
          <xdr:cNvSpPr/>
        </xdr:nvSpPr>
        <xdr:spPr>
          <a:xfrm rot="20509798">
            <a:off x="3038475" y="5167993"/>
            <a:ext cx="323850" cy="247650"/>
          </a:xfrm>
          <a:prstGeom prst="lef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367393</xdr:colOff>
      <xdr:row>5</xdr:row>
      <xdr:rowOff>367394</xdr:rowOff>
    </xdr:from>
    <xdr:to>
      <xdr:col>1</xdr:col>
      <xdr:colOff>5034643</xdr:colOff>
      <xdr:row>5</xdr:row>
      <xdr:rowOff>1932215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30CC5EB7-FF55-4368-97C2-9BD0F8696815}"/>
            </a:ext>
          </a:extLst>
        </xdr:cNvPr>
        <xdr:cNvGrpSpPr/>
      </xdr:nvGrpSpPr>
      <xdr:grpSpPr>
        <a:xfrm>
          <a:off x="2383518" y="9813019"/>
          <a:ext cx="4667250" cy="1564821"/>
          <a:chOff x="2299607" y="13117286"/>
          <a:chExt cx="3343275" cy="1476375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535B8AB8-2E80-4795-B9E6-2B222CF98DBF}"/>
              </a:ext>
            </a:extLst>
          </xdr:cNvPr>
          <xdr:cNvPicPr/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299607" y="13117286"/>
            <a:ext cx="3343275" cy="1476375"/>
          </a:xfrm>
          <a:prstGeom prst="rect">
            <a:avLst/>
          </a:prstGeom>
        </xdr:spPr>
      </xdr:pic>
      <xdr:sp macro="" textlink="">
        <xdr:nvSpPr>
          <xdr:cNvPr id="11" name="矢印: 左 10">
            <a:extLst>
              <a:ext uri="{FF2B5EF4-FFF2-40B4-BE49-F238E27FC236}">
                <a16:creationId xmlns:a16="http://schemas.microsoft.com/office/drawing/2014/main" id="{3CDA6B36-0167-4C51-8C64-550120A001B4}"/>
              </a:ext>
            </a:extLst>
          </xdr:cNvPr>
          <xdr:cNvSpPr/>
        </xdr:nvSpPr>
        <xdr:spPr>
          <a:xfrm rot="20509798">
            <a:off x="4082143" y="14151427"/>
            <a:ext cx="323850" cy="247650"/>
          </a:xfrm>
          <a:prstGeom prst="lef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3819-7A53-4A1F-BF90-1D6217BE0B45}">
  <sheetPr>
    <tabColor theme="5" tint="0.39997558519241921"/>
    <pageSetUpPr fitToPage="1"/>
  </sheetPr>
  <dimension ref="A1:P55"/>
  <sheetViews>
    <sheetView view="pageBreakPreview" zoomScaleNormal="100" zoomScaleSheetLayoutView="100" workbookViewId="0">
      <selection activeCell="J25" sqref="J25"/>
    </sheetView>
  </sheetViews>
  <sheetFormatPr defaultRowHeight="18.75" x14ac:dyDescent="0.4"/>
  <cols>
    <col min="1" max="1" width="3.875" style="22" customWidth="1"/>
    <col min="2" max="2" width="40.125" style="22" customWidth="1"/>
    <col min="3" max="3" width="8" style="22" customWidth="1"/>
    <col min="4" max="4" width="9" style="22"/>
    <col min="5" max="5" width="9" style="22" bestFit="1" customWidth="1"/>
    <col min="6" max="6" width="9" style="22" customWidth="1"/>
    <col min="7" max="7" width="6.125" style="22" customWidth="1"/>
    <col min="8" max="11" width="9" style="22"/>
    <col min="12" max="12" width="6.375" style="22" customWidth="1"/>
    <col min="13" max="13" width="5.5" style="1" customWidth="1"/>
    <col min="14" max="16384" width="9" style="1"/>
  </cols>
  <sheetData>
    <row r="1" spans="1:16" ht="23.25" customHeight="1" x14ac:dyDescent="0.4">
      <c r="B1" s="23" t="s">
        <v>32</v>
      </c>
      <c r="C1" s="61" t="s">
        <v>30</v>
      </c>
      <c r="D1" s="62"/>
      <c r="E1" s="62" t="s">
        <v>31</v>
      </c>
      <c r="F1" s="62"/>
      <c r="G1" s="62"/>
      <c r="H1" s="62"/>
      <c r="I1" s="62"/>
      <c r="J1" s="63"/>
    </row>
    <row r="2" spans="1:16" ht="36" customHeight="1" thickBot="1" x14ac:dyDescent="0.45">
      <c r="B2" s="24" t="s">
        <v>33</v>
      </c>
      <c r="C2" s="64"/>
      <c r="D2" s="65"/>
      <c r="E2" s="65"/>
      <c r="F2" s="65"/>
      <c r="G2" s="65"/>
      <c r="H2" s="65"/>
      <c r="I2" s="65"/>
      <c r="J2" s="66"/>
    </row>
    <row r="3" spans="1:16" ht="30" customHeight="1" x14ac:dyDescent="0.35">
      <c r="I3" s="30" t="s">
        <v>34</v>
      </c>
      <c r="J3" s="31"/>
      <c r="K3" s="31"/>
    </row>
    <row r="4" spans="1:16" ht="26.25" customHeight="1" x14ac:dyDescent="0.35">
      <c r="B4" s="22" t="s">
        <v>49</v>
      </c>
      <c r="I4" s="39" t="s">
        <v>17</v>
      </c>
      <c r="J4" s="55" t="s">
        <v>22</v>
      </c>
      <c r="K4" s="55"/>
      <c r="L4" s="25"/>
      <c r="N4" s="45" t="s">
        <v>28</v>
      </c>
    </row>
    <row r="5" spans="1:16" x14ac:dyDescent="0.4">
      <c r="A5" s="26" t="s">
        <v>4</v>
      </c>
      <c r="B5" s="26" t="s">
        <v>6</v>
      </c>
      <c r="C5" s="26" t="s">
        <v>7</v>
      </c>
      <c r="D5" s="26" t="s">
        <v>8</v>
      </c>
      <c r="E5" s="26" t="s">
        <v>9</v>
      </c>
      <c r="F5" s="26" t="s">
        <v>39</v>
      </c>
      <c r="G5" s="26" t="s">
        <v>10</v>
      </c>
      <c r="I5" s="32" t="s">
        <v>19</v>
      </c>
      <c r="J5" s="32" t="s">
        <v>20</v>
      </c>
      <c r="K5" s="32" t="s">
        <v>12</v>
      </c>
      <c r="L5" s="27"/>
      <c r="N5" s="2" t="s">
        <v>19</v>
      </c>
      <c r="O5" s="2" t="s">
        <v>20</v>
      </c>
      <c r="P5" s="2" t="s">
        <v>12</v>
      </c>
    </row>
    <row r="6" spans="1:16" x14ac:dyDescent="0.4">
      <c r="A6" s="28">
        <v>1</v>
      </c>
      <c r="B6" s="28"/>
      <c r="C6" s="28"/>
      <c r="D6" s="28"/>
      <c r="E6" s="28"/>
      <c r="F6" s="28"/>
      <c r="G6" s="28"/>
      <c r="I6" s="33" t="s">
        <v>11</v>
      </c>
      <c r="J6" s="34">
        <f>SUMIFS(C:C, D:D, "2023", G:G, "A+")</f>
        <v>0</v>
      </c>
      <c r="K6" s="35">
        <f>J6*3</f>
        <v>0</v>
      </c>
      <c r="L6" s="27"/>
      <c r="N6" s="3" t="s">
        <v>11</v>
      </c>
      <c r="O6" s="4">
        <f ca="1">SUMIF('CELS (教務課確認用)'!T:RK,"A+",'CELS (教務課確認用)'!P:P)</f>
        <v>0</v>
      </c>
      <c r="P6" s="2">
        <f ca="1">O6*3</f>
        <v>0</v>
      </c>
    </row>
    <row r="7" spans="1:16" x14ac:dyDescent="0.4">
      <c r="A7" s="28">
        <v>2</v>
      </c>
      <c r="B7" s="28"/>
      <c r="C7" s="28"/>
      <c r="D7" s="28"/>
      <c r="E7" s="28"/>
      <c r="F7" s="28"/>
      <c r="G7" s="28"/>
      <c r="I7" s="33" t="s">
        <v>0</v>
      </c>
      <c r="J7" s="34">
        <f>SUMIFS(C:C, D:D, "2023", G:G, "A")</f>
        <v>0</v>
      </c>
      <c r="K7" s="35">
        <f>J7*3</f>
        <v>0</v>
      </c>
      <c r="L7" s="27"/>
      <c r="N7" s="3" t="s">
        <v>0</v>
      </c>
      <c r="O7" s="4">
        <f ca="1">SUMIF('CELS (教務課確認用)'!T:RK,"A",'CELS (教務課確認用)'!P:P)</f>
        <v>0</v>
      </c>
      <c r="P7" s="2">
        <f ca="1">O7*3</f>
        <v>0</v>
      </c>
    </row>
    <row r="8" spans="1:16" x14ac:dyDescent="0.4">
      <c r="A8" s="28">
        <v>3</v>
      </c>
      <c r="B8" s="28"/>
      <c r="C8" s="28"/>
      <c r="D8" s="28"/>
      <c r="E8" s="28"/>
      <c r="F8" s="28"/>
      <c r="G8" s="28"/>
      <c r="I8" s="33" t="s">
        <v>1</v>
      </c>
      <c r="J8" s="34">
        <f>SUMIFS(C:C, D:D, "2023", G:G, "B")</f>
        <v>0</v>
      </c>
      <c r="K8" s="35">
        <f>J8*2</f>
        <v>0</v>
      </c>
      <c r="L8" s="27"/>
      <c r="N8" s="3" t="s">
        <v>1</v>
      </c>
      <c r="O8" s="4">
        <f ca="1">SUMIF('CELS (教務課確認用)'!T:RK,"B",'CELS (教務課確認用)'!P:P)</f>
        <v>0</v>
      </c>
      <c r="P8" s="2">
        <f ca="1">O8*2</f>
        <v>0</v>
      </c>
    </row>
    <row r="9" spans="1:16" x14ac:dyDescent="0.4">
      <c r="A9" s="28">
        <v>4</v>
      </c>
      <c r="B9" s="28"/>
      <c r="C9" s="28"/>
      <c r="D9" s="28"/>
      <c r="E9" s="28"/>
      <c r="F9" s="28"/>
      <c r="G9" s="28"/>
      <c r="I9" s="33" t="s">
        <v>2</v>
      </c>
      <c r="J9" s="34">
        <f>SUMIFS(C:C, D:D, "2023", G:G, "C")</f>
        <v>0</v>
      </c>
      <c r="K9" s="35">
        <f>J9*1</f>
        <v>0</v>
      </c>
      <c r="L9" s="27"/>
      <c r="N9" s="3" t="s">
        <v>2</v>
      </c>
      <c r="O9" s="4">
        <f ca="1">SUMIF('CELS (教務課確認用)'!T:RK,"C",'CELS (教務課確認用)'!P:P)</f>
        <v>0</v>
      </c>
      <c r="P9" s="2">
        <f ca="1">O9*1</f>
        <v>0</v>
      </c>
    </row>
    <row r="10" spans="1:16" x14ac:dyDescent="0.4">
      <c r="A10" s="28">
        <v>5</v>
      </c>
      <c r="B10" s="28"/>
      <c r="C10" s="28"/>
      <c r="D10" s="28"/>
      <c r="E10" s="28"/>
      <c r="F10" s="28"/>
      <c r="G10" s="28"/>
      <c r="I10" s="33" t="s">
        <v>3</v>
      </c>
      <c r="J10" s="34">
        <f>SUMIFS(C:C, D:D, "2023", G:G, "F")</f>
        <v>0</v>
      </c>
      <c r="K10" s="36">
        <f>J10*0</f>
        <v>0</v>
      </c>
      <c r="L10" s="27"/>
      <c r="N10" s="3" t="s">
        <v>3</v>
      </c>
      <c r="O10" s="4">
        <f ca="1">SUMIF('CELS (教務課確認用)'!T:RK,"F",'CELS (教務課確認用)'!P:P)</f>
        <v>0</v>
      </c>
      <c r="P10" s="7">
        <f ca="1">O10*0</f>
        <v>0</v>
      </c>
    </row>
    <row r="11" spans="1:16" ht="19.5" thickBot="1" x14ac:dyDescent="0.45">
      <c r="A11" s="28">
        <v>6</v>
      </c>
      <c r="B11" s="28"/>
      <c r="C11" s="28"/>
      <c r="D11" s="28"/>
      <c r="E11" s="28"/>
      <c r="F11" s="28"/>
      <c r="G11" s="28"/>
      <c r="I11" s="33"/>
      <c r="J11" s="40">
        <f>SUM(J6:J10)</f>
        <v>0</v>
      </c>
      <c r="K11" s="36">
        <f>SUM(K6:K10)</f>
        <v>0</v>
      </c>
      <c r="L11" s="27"/>
      <c r="N11" s="3"/>
      <c r="O11" s="6">
        <f ca="1">SUM(O6:O10)</f>
        <v>0</v>
      </c>
      <c r="P11" s="7">
        <f ca="1">SUM(P6:P10)</f>
        <v>0</v>
      </c>
    </row>
    <row r="12" spans="1:16" ht="19.5" thickBot="1" x14ac:dyDescent="0.45">
      <c r="A12" s="28">
        <v>7</v>
      </c>
      <c r="B12" s="28"/>
      <c r="C12" s="28"/>
      <c r="D12" s="28"/>
      <c r="E12" s="28"/>
      <c r="F12" s="28"/>
      <c r="G12" s="28"/>
      <c r="I12" s="67" t="s">
        <v>50</v>
      </c>
      <c r="J12" s="68"/>
      <c r="K12" s="41" t="e">
        <f>(SUM(K11)/J11)</f>
        <v>#DIV/0!</v>
      </c>
      <c r="L12" s="29"/>
      <c r="N12" s="53" t="s">
        <v>23</v>
      </c>
      <c r="O12" s="54"/>
      <c r="P12" s="11" t="e">
        <f ca="1">(SUM(P11)/O11)</f>
        <v>#DIV/0!</v>
      </c>
    </row>
    <row r="13" spans="1:16" x14ac:dyDescent="0.4">
      <c r="A13" s="28">
        <v>8</v>
      </c>
      <c r="B13" s="28"/>
      <c r="C13" s="28"/>
      <c r="D13" s="28"/>
      <c r="E13" s="28"/>
      <c r="F13" s="28"/>
      <c r="G13" s="28"/>
      <c r="I13" s="42"/>
      <c r="J13" s="42"/>
      <c r="K13" s="38"/>
      <c r="L13" s="29"/>
      <c r="N13" s="43"/>
      <c r="O13" s="43"/>
      <c r="P13" s="44"/>
    </row>
    <row r="14" spans="1:16" ht="18.75" customHeight="1" x14ac:dyDescent="0.4">
      <c r="A14" s="28">
        <v>9</v>
      </c>
      <c r="B14" s="28"/>
      <c r="C14" s="28"/>
      <c r="D14" s="28"/>
      <c r="E14" s="28"/>
      <c r="F14" s="28"/>
      <c r="G14" s="28"/>
      <c r="I14" s="58" t="s">
        <v>16</v>
      </c>
      <c r="J14" s="60" t="s">
        <v>21</v>
      </c>
      <c r="K14" s="60"/>
    </row>
    <row r="15" spans="1:16" ht="18.75" customHeight="1" x14ac:dyDescent="0.4">
      <c r="A15" s="28">
        <v>10</v>
      </c>
      <c r="B15" s="28"/>
      <c r="C15" s="28"/>
      <c r="D15" s="28"/>
      <c r="E15" s="28"/>
      <c r="F15" s="28"/>
      <c r="G15" s="28"/>
      <c r="I15" s="59"/>
      <c r="J15" s="55"/>
      <c r="K15" s="55"/>
      <c r="L15" s="25"/>
      <c r="N15" s="21" t="s">
        <v>28</v>
      </c>
    </row>
    <row r="16" spans="1:16" ht="18.75" customHeight="1" x14ac:dyDescent="0.4">
      <c r="A16" s="28">
        <v>11</v>
      </c>
      <c r="B16" s="28"/>
      <c r="C16" s="28"/>
      <c r="D16" s="28"/>
      <c r="E16" s="28"/>
      <c r="F16" s="28"/>
      <c r="G16" s="28"/>
      <c r="I16" s="32" t="s">
        <v>19</v>
      </c>
      <c r="J16" s="32" t="s">
        <v>20</v>
      </c>
      <c r="K16" s="32" t="s">
        <v>12</v>
      </c>
      <c r="L16" s="27"/>
      <c r="N16" s="2" t="s">
        <v>19</v>
      </c>
      <c r="O16" s="2" t="s">
        <v>20</v>
      </c>
      <c r="P16" s="2" t="s">
        <v>12</v>
      </c>
    </row>
    <row r="17" spans="1:16" x14ac:dyDescent="0.4">
      <c r="A17" s="28">
        <v>12</v>
      </c>
      <c r="B17" s="28"/>
      <c r="C17" s="28"/>
      <c r="D17" s="28"/>
      <c r="E17" s="28"/>
      <c r="F17" s="28"/>
      <c r="G17" s="28"/>
      <c r="I17" s="33" t="s">
        <v>11</v>
      </c>
      <c r="J17" s="46">
        <f>SUMIF(G:G,"A+",C:C)</f>
        <v>0</v>
      </c>
      <c r="K17" s="35">
        <f>J17*4</f>
        <v>0</v>
      </c>
      <c r="L17" s="27"/>
      <c r="N17" s="3" t="s">
        <v>11</v>
      </c>
      <c r="O17" s="4">
        <f>SUMIF('CELS (教務課確認用)'!J:J,"A+",'CELS (教務課確認用)'!F:F)</f>
        <v>0</v>
      </c>
      <c r="P17" s="2">
        <f>O17*4</f>
        <v>0</v>
      </c>
    </row>
    <row r="18" spans="1:16" x14ac:dyDescent="0.4">
      <c r="A18" s="28">
        <v>13</v>
      </c>
      <c r="B18" s="28"/>
      <c r="C18" s="28"/>
      <c r="D18" s="28"/>
      <c r="E18" s="28"/>
      <c r="F18" s="28"/>
      <c r="G18" s="28"/>
      <c r="I18" s="33" t="s">
        <v>0</v>
      </c>
      <c r="J18" s="46">
        <f>SUMIF(G:G,"A",C:C)</f>
        <v>0</v>
      </c>
      <c r="K18" s="35">
        <f>J18*4</f>
        <v>0</v>
      </c>
      <c r="L18" s="27"/>
      <c r="N18" s="3" t="s">
        <v>0</v>
      </c>
      <c r="O18" s="4">
        <f>SUMIF('CELS (教務課確認用)'!J:J,"A",'CELS (教務課確認用)'!F:F)</f>
        <v>0</v>
      </c>
      <c r="P18" s="2">
        <f>O18*4</f>
        <v>0</v>
      </c>
    </row>
    <row r="19" spans="1:16" x14ac:dyDescent="0.4">
      <c r="A19" s="28">
        <v>14</v>
      </c>
      <c r="B19" s="28"/>
      <c r="C19" s="28"/>
      <c r="D19" s="28"/>
      <c r="E19" s="28"/>
      <c r="F19" s="28"/>
      <c r="G19" s="28"/>
      <c r="I19" s="33" t="s">
        <v>1</v>
      </c>
      <c r="J19" s="46">
        <f>SUMIF(G:G,"B",C:C)</f>
        <v>0</v>
      </c>
      <c r="K19" s="35">
        <f>J19*3</f>
        <v>0</v>
      </c>
      <c r="L19" s="27"/>
      <c r="N19" s="3" t="s">
        <v>1</v>
      </c>
      <c r="O19" s="4">
        <f>SUMIF('CELS (教務課確認用)'!J:J,"B",'CELS (教務課確認用)'!F:F)</f>
        <v>0</v>
      </c>
      <c r="P19" s="2">
        <f>O19*3</f>
        <v>0</v>
      </c>
    </row>
    <row r="20" spans="1:16" x14ac:dyDescent="0.4">
      <c r="A20" s="28">
        <v>15</v>
      </c>
      <c r="B20" s="28"/>
      <c r="C20" s="28"/>
      <c r="D20" s="28"/>
      <c r="E20" s="28"/>
      <c r="F20" s="28"/>
      <c r="G20" s="28"/>
      <c r="I20" s="33" t="s">
        <v>2</v>
      </c>
      <c r="J20" s="46">
        <f>SUMIF(G:G,"C",C:C)</f>
        <v>0</v>
      </c>
      <c r="K20" s="35">
        <f>J20*2</f>
        <v>0</v>
      </c>
      <c r="L20" s="27"/>
      <c r="N20" s="3" t="s">
        <v>2</v>
      </c>
      <c r="O20" s="4">
        <f>SUMIF('CELS (教務課確認用)'!J:J,"C",'CELS (教務課確認用)'!F:F)</f>
        <v>0</v>
      </c>
      <c r="P20" s="2">
        <f>O20*2</f>
        <v>0</v>
      </c>
    </row>
    <row r="21" spans="1:16" x14ac:dyDescent="0.4">
      <c r="A21" s="28">
        <v>16</v>
      </c>
      <c r="B21" s="28"/>
      <c r="C21" s="28"/>
      <c r="D21" s="28"/>
      <c r="E21" s="28"/>
      <c r="F21" s="28"/>
      <c r="G21" s="28"/>
      <c r="I21" s="33" t="s">
        <v>3</v>
      </c>
      <c r="J21" s="46">
        <f>SUMIF(G:G,"F",C:C)</f>
        <v>0</v>
      </c>
      <c r="K21" s="36">
        <f>J21*0</f>
        <v>0</v>
      </c>
      <c r="L21" s="27"/>
      <c r="N21" s="3" t="s">
        <v>3</v>
      </c>
      <c r="O21" s="4">
        <f>SUMIF('CELS (教務課確認用)'!J:J,"F",'CELS (教務課確認用)'!F:F)</f>
        <v>0</v>
      </c>
      <c r="P21" s="7">
        <f>O21*0</f>
        <v>0</v>
      </c>
    </row>
    <row r="22" spans="1:16" ht="19.5" thickBot="1" x14ac:dyDescent="0.45">
      <c r="A22" s="28">
        <v>17</v>
      </c>
      <c r="B22" s="28"/>
      <c r="C22" s="28"/>
      <c r="D22" s="28"/>
      <c r="E22" s="28"/>
      <c r="F22" s="28"/>
      <c r="G22" s="28"/>
      <c r="I22" s="33"/>
      <c r="J22" s="34">
        <f>SUM(J17:J21)</f>
        <v>0</v>
      </c>
      <c r="K22" s="36">
        <f>SUM(K17:K21)</f>
        <v>0</v>
      </c>
      <c r="L22" s="27"/>
      <c r="N22" s="3"/>
      <c r="O22" s="4">
        <f>SUM(O17:O21)</f>
        <v>0</v>
      </c>
      <c r="P22" s="7">
        <f>SUM(P17:P21)</f>
        <v>0</v>
      </c>
    </row>
    <row r="23" spans="1:16" ht="19.5" thickBot="1" x14ac:dyDescent="0.45">
      <c r="A23" s="28">
        <v>18</v>
      </c>
      <c r="B23" s="28"/>
      <c r="C23" s="28"/>
      <c r="D23" s="28"/>
      <c r="E23" s="28"/>
      <c r="F23" s="28"/>
      <c r="G23" s="28"/>
      <c r="I23" s="56" t="s">
        <v>24</v>
      </c>
      <c r="J23" s="57"/>
      <c r="K23" s="37" t="e">
        <f>(SUM(K22)/J22)</f>
        <v>#DIV/0!</v>
      </c>
      <c r="L23" s="29"/>
      <c r="N23" s="51" t="s">
        <v>24</v>
      </c>
      <c r="O23" s="52"/>
      <c r="P23" s="10" t="e">
        <f>(SUM(P22)/O22)</f>
        <v>#DIV/0!</v>
      </c>
    </row>
    <row r="24" spans="1:16" x14ac:dyDescent="0.4">
      <c r="A24" s="28">
        <v>19</v>
      </c>
      <c r="B24" s="28"/>
      <c r="C24" s="28"/>
      <c r="D24" s="28"/>
      <c r="E24" s="28"/>
      <c r="F24" s="28"/>
      <c r="G24" s="28"/>
    </row>
    <row r="25" spans="1:16" x14ac:dyDescent="0.4">
      <c r="A25" s="28">
        <v>20</v>
      </c>
      <c r="B25" s="28"/>
      <c r="C25" s="28"/>
      <c r="D25" s="28"/>
      <c r="E25" s="28"/>
      <c r="F25" s="28"/>
      <c r="G25" s="28"/>
    </row>
    <row r="26" spans="1:16" x14ac:dyDescent="0.4">
      <c r="A26" s="28">
        <v>21</v>
      </c>
      <c r="B26" s="28"/>
      <c r="C26" s="28"/>
      <c r="D26" s="28"/>
      <c r="E26" s="28"/>
      <c r="F26" s="28"/>
      <c r="G26" s="28"/>
    </row>
    <row r="27" spans="1:16" x14ac:dyDescent="0.4">
      <c r="A27" s="28">
        <v>22</v>
      </c>
      <c r="B27" s="28"/>
      <c r="C27" s="28"/>
      <c r="D27" s="28"/>
      <c r="E27" s="28"/>
      <c r="F27" s="28"/>
      <c r="G27" s="28"/>
    </row>
    <row r="28" spans="1:16" x14ac:dyDescent="0.4">
      <c r="A28" s="28">
        <v>23</v>
      </c>
      <c r="B28" s="28"/>
      <c r="C28" s="28"/>
      <c r="D28" s="28"/>
      <c r="E28" s="28"/>
      <c r="F28" s="28"/>
      <c r="G28" s="28"/>
    </row>
    <row r="29" spans="1:16" x14ac:dyDescent="0.4">
      <c r="A29" s="28">
        <v>24</v>
      </c>
      <c r="B29" s="28"/>
      <c r="C29" s="28"/>
      <c r="D29" s="28"/>
      <c r="E29" s="28"/>
      <c r="F29" s="28"/>
      <c r="G29" s="28"/>
    </row>
    <row r="30" spans="1:16" x14ac:dyDescent="0.4">
      <c r="A30" s="28">
        <v>25</v>
      </c>
      <c r="B30" s="28"/>
      <c r="C30" s="28"/>
      <c r="D30" s="28"/>
      <c r="E30" s="28"/>
      <c r="F30" s="28"/>
      <c r="G30" s="28"/>
    </row>
    <row r="31" spans="1:16" x14ac:dyDescent="0.4">
      <c r="A31" s="28">
        <v>26</v>
      </c>
      <c r="B31" s="28"/>
      <c r="C31" s="28"/>
      <c r="D31" s="28"/>
      <c r="E31" s="28"/>
      <c r="F31" s="28"/>
      <c r="G31" s="28"/>
    </row>
    <row r="32" spans="1:16" x14ac:dyDescent="0.4">
      <c r="A32" s="28">
        <v>27</v>
      </c>
      <c r="B32" s="28"/>
      <c r="C32" s="28"/>
      <c r="D32" s="28"/>
      <c r="E32" s="28"/>
      <c r="F32" s="28"/>
      <c r="G32" s="28"/>
    </row>
    <row r="33" spans="1:7" x14ac:dyDescent="0.4">
      <c r="A33" s="28">
        <v>28</v>
      </c>
      <c r="B33" s="28"/>
      <c r="C33" s="28"/>
      <c r="D33" s="28"/>
      <c r="E33" s="28"/>
      <c r="F33" s="28"/>
      <c r="G33" s="28"/>
    </row>
    <row r="34" spans="1:7" x14ac:dyDescent="0.4">
      <c r="A34" s="28">
        <v>29</v>
      </c>
      <c r="B34" s="28"/>
      <c r="C34" s="28"/>
      <c r="D34" s="28"/>
      <c r="E34" s="28"/>
      <c r="F34" s="28"/>
      <c r="G34" s="28"/>
    </row>
    <row r="35" spans="1:7" x14ac:dyDescent="0.4">
      <c r="A35" s="28">
        <v>30</v>
      </c>
      <c r="B35" s="28"/>
      <c r="C35" s="28"/>
      <c r="D35" s="28"/>
      <c r="E35" s="28"/>
      <c r="F35" s="28"/>
      <c r="G35" s="28"/>
    </row>
    <row r="36" spans="1:7" x14ac:dyDescent="0.4">
      <c r="A36" s="28">
        <v>31</v>
      </c>
      <c r="B36" s="28"/>
      <c r="C36" s="28"/>
      <c r="D36" s="28"/>
      <c r="E36" s="28"/>
      <c r="F36" s="28"/>
      <c r="G36" s="28"/>
    </row>
    <row r="37" spans="1:7" x14ac:dyDescent="0.4">
      <c r="A37" s="28">
        <v>32</v>
      </c>
      <c r="B37" s="28"/>
      <c r="C37" s="28"/>
      <c r="D37" s="28"/>
      <c r="E37" s="28"/>
      <c r="F37" s="28"/>
      <c r="G37" s="28"/>
    </row>
    <row r="38" spans="1:7" x14ac:dyDescent="0.4">
      <c r="A38" s="28">
        <v>33</v>
      </c>
      <c r="B38" s="28"/>
      <c r="C38" s="28"/>
      <c r="D38" s="28"/>
      <c r="E38" s="28"/>
      <c r="F38" s="28"/>
      <c r="G38" s="28"/>
    </row>
    <row r="39" spans="1:7" x14ac:dyDescent="0.4">
      <c r="A39" s="28">
        <v>34</v>
      </c>
      <c r="B39" s="28"/>
      <c r="C39" s="28"/>
      <c r="D39" s="28"/>
      <c r="E39" s="28"/>
      <c r="F39" s="28"/>
      <c r="G39" s="28"/>
    </row>
    <row r="40" spans="1:7" x14ac:dyDescent="0.4">
      <c r="A40" s="28">
        <v>35</v>
      </c>
      <c r="B40" s="28"/>
      <c r="C40" s="28"/>
      <c r="D40" s="28"/>
      <c r="E40" s="28"/>
      <c r="F40" s="28"/>
      <c r="G40" s="28"/>
    </row>
    <row r="41" spans="1:7" x14ac:dyDescent="0.4">
      <c r="A41" s="28">
        <v>36</v>
      </c>
      <c r="B41" s="28"/>
      <c r="C41" s="28"/>
      <c r="D41" s="28"/>
      <c r="E41" s="28"/>
      <c r="F41" s="28"/>
      <c r="G41" s="28"/>
    </row>
    <row r="42" spans="1:7" x14ac:dyDescent="0.4">
      <c r="A42" s="28">
        <v>37</v>
      </c>
      <c r="B42" s="28"/>
      <c r="C42" s="28"/>
      <c r="D42" s="28"/>
      <c r="E42" s="28"/>
      <c r="F42" s="28"/>
      <c r="G42" s="28"/>
    </row>
    <row r="43" spans="1:7" x14ac:dyDescent="0.4">
      <c r="A43" s="28">
        <v>38</v>
      </c>
      <c r="B43" s="28"/>
      <c r="C43" s="28"/>
      <c r="D43" s="28"/>
      <c r="E43" s="28"/>
      <c r="F43" s="28"/>
      <c r="G43" s="28"/>
    </row>
    <row r="44" spans="1:7" x14ac:dyDescent="0.4">
      <c r="A44" s="28">
        <v>39</v>
      </c>
      <c r="B44" s="28"/>
      <c r="C44" s="28"/>
      <c r="D44" s="28"/>
      <c r="E44" s="28"/>
      <c r="F44" s="28"/>
      <c r="G44" s="28"/>
    </row>
    <row r="45" spans="1:7" x14ac:dyDescent="0.4">
      <c r="A45" s="28">
        <v>40</v>
      </c>
      <c r="B45" s="28"/>
      <c r="C45" s="28"/>
      <c r="D45" s="28"/>
      <c r="E45" s="28"/>
      <c r="F45" s="28"/>
      <c r="G45" s="28"/>
    </row>
    <row r="46" spans="1:7" x14ac:dyDescent="0.4">
      <c r="A46" s="28">
        <v>41</v>
      </c>
      <c r="B46" s="28"/>
      <c r="C46" s="28"/>
      <c r="D46" s="28"/>
      <c r="E46" s="28"/>
      <c r="F46" s="28"/>
      <c r="G46" s="28"/>
    </row>
    <row r="47" spans="1:7" x14ac:dyDescent="0.4">
      <c r="A47" s="28">
        <v>42</v>
      </c>
      <c r="B47" s="28"/>
      <c r="C47" s="28"/>
      <c r="D47" s="28"/>
      <c r="E47" s="28"/>
      <c r="F47" s="28"/>
      <c r="G47" s="28"/>
    </row>
    <row r="48" spans="1:7" x14ac:dyDescent="0.4">
      <c r="A48" s="28">
        <v>43</v>
      </c>
      <c r="B48" s="28"/>
      <c r="C48" s="28"/>
      <c r="D48" s="28"/>
      <c r="E48" s="28"/>
      <c r="F48" s="28"/>
      <c r="G48" s="28"/>
    </row>
    <row r="49" spans="1:7" x14ac:dyDescent="0.4">
      <c r="A49" s="28">
        <v>44</v>
      </c>
      <c r="B49" s="28"/>
      <c r="C49" s="28"/>
      <c r="D49" s="28"/>
      <c r="E49" s="28"/>
      <c r="F49" s="28"/>
      <c r="G49" s="28"/>
    </row>
    <row r="50" spans="1:7" x14ac:dyDescent="0.4">
      <c r="A50" s="28">
        <v>45</v>
      </c>
      <c r="B50" s="28"/>
      <c r="C50" s="28"/>
      <c r="D50" s="28"/>
      <c r="E50" s="28"/>
      <c r="F50" s="28"/>
      <c r="G50" s="28"/>
    </row>
    <row r="51" spans="1:7" x14ac:dyDescent="0.4">
      <c r="A51" s="28">
        <v>46</v>
      </c>
      <c r="B51" s="28"/>
      <c r="C51" s="28"/>
      <c r="D51" s="28"/>
      <c r="E51" s="28"/>
      <c r="F51" s="28"/>
      <c r="G51" s="28"/>
    </row>
    <row r="52" spans="1:7" x14ac:dyDescent="0.4">
      <c r="A52" s="28">
        <v>47</v>
      </c>
      <c r="B52" s="28"/>
      <c r="C52" s="28"/>
      <c r="D52" s="28"/>
      <c r="E52" s="28"/>
      <c r="F52" s="28"/>
      <c r="G52" s="28"/>
    </row>
    <row r="53" spans="1:7" x14ac:dyDescent="0.4">
      <c r="A53" s="28">
        <v>48</v>
      </c>
      <c r="B53" s="28"/>
      <c r="C53" s="28"/>
      <c r="D53" s="28"/>
      <c r="E53" s="28"/>
      <c r="F53" s="28"/>
      <c r="G53" s="28"/>
    </row>
    <row r="54" spans="1:7" x14ac:dyDescent="0.4">
      <c r="A54" s="28">
        <v>49</v>
      </c>
      <c r="B54" s="28"/>
      <c r="C54" s="28"/>
      <c r="D54" s="28"/>
      <c r="E54" s="28"/>
      <c r="F54" s="28"/>
      <c r="G54" s="28"/>
    </row>
    <row r="55" spans="1:7" x14ac:dyDescent="0.4">
      <c r="A55" s="28">
        <v>50</v>
      </c>
      <c r="B55" s="28"/>
      <c r="C55" s="28"/>
      <c r="D55" s="28"/>
      <c r="E55" s="28"/>
      <c r="F55" s="28"/>
      <c r="G55" s="28"/>
    </row>
  </sheetData>
  <sheetProtection formatCells="0" formatColumns="0" formatRows="0" insertColumns="0" insertRows="0" deleteColumns="0" deleteRows="0" selectLockedCells="1" autoFilter="0"/>
  <mergeCells count="11">
    <mergeCell ref="C1:D1"/>
    <mergeCell ref="E1:J1"/>
    <mergeCell ref="C2:D2"/>
    <mergeCell ref="E2:J2"/>
    <mergeCell ref="I12:J12"/>
    <mergeCell ref="N23:O23"/>
    <mergeCell ref="N12:O12"/>
    <mergeCell ref="J4:K4"/>
    <mergeCell ref="I23:J23"/>
    <mergeCell ref="I14:I15"/>
    <mergeCell ref="J14:K15"/>
  </mergeCells>
  <phoneticPr fontId="1"/>
  <pageMargins left="0.23622047244094491" right="0.23622047244094491" top="0.55118110236220474" bottom="0.55118110236220474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55756-072C-4167-B0D2-563CD5DB43C7}">
  <sheetPr>
    <tabColor theme="5" tint="0.79998168889431442"/>
  </sheetPr>
  <dimension ref="A1:K53"/>
  <sheetViews>
    <sheetView tabSelected="1" zoomScale="85" zoomScaleNormal="85" workbookViewId="0">
      <selection activeCell="E11" sqref="E11"/>
    </sheetView>
  </sheetViews>
  <sheetFormatPr defaultRowHeight="18.75" x14ac:dyDescent="0.4"/>
  <cols>
    <col min="2" max="2" width="17.25" bestFit="1" customWidth="1"/>
    <col min="3" max="3" width="32.75" bestFit="1" customWidth="1"/>
    <col min="4" max="4" width="21.875" customWidth="1"/>
    <col min="5" max="5" width="40.125" bestFit="1" customWidth="1"/>
    <col min="7" max="7" width="9.375" customWidth="1"/>
    <col min="8" max="8" width="9" bestFit="1" customWidth="1"/>
    <col min="9" max="9" width="9" customWidth="1"/>
    <col min="10" max="11" width="5.25" bestFit="1" customWidth="1"/>
  </cols>
  <sheetData>
    <row r="1" spans="1:11" x14ac:dyDescent="0.4">
      <c r="G1" s="48" t="s">
        <v>47</v>
      </c>
      <c r="H1" s="48"/>
    </row>
    <row r="2" spans="1:11" x14ac:dyDescent="0.4">
      <c r="A2" s="19" t="s">
        <v>46</v>
      </c>
      <c r="B2" s="19"/>
      <c r="C2" s="19"/>
      <c r="D2" s="47" t="s">
        <v>45</v>
      </c>
      <c r="E2" s="20" t="s">
        <v>48</v>
      </c>
      <c r="F2" s="20"/>
      <c r="G2" s="20"/>
      <c r="H2" s="20"/>
      <c r="I2" s="20"/>
      <c r="J2" s="20"/>
      <c r="K2" s="19"/>
    </row>
    <row r="3" spans="1:11" x14ac:dyDescent="0.4">
      <c r="A3" s="8" t="s">
        <v>4</v>
      </c>
      <c r="B3" s="8" t="s">
        <v>13</v>
      </c>
      <c r="C3" s="8" t="s">
        <v>5</v>
      </c>
      <c r="D3" s="8" t="s">
        <v>14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39</v>
      </c>
      <c r="J3" s="9" t="s">
        <v>10</v>
      </c>
      <c r="K3" s="8" t="s">
        <v>15</v>
      </c>
    </row>
    <row r="4" spans="1:11" x14ac:dyDescent="0.4">
      <c r="A4" s="12"/>
      <c r="B4" s="12"/>
      <c r="C4" s="12"/>
      <c r="D4" s="12"/>
      <c r="E4" s="12"/>
      <c r="F4" s="12"/>
      <c r="G4" s="12"/>
      <c r="H4" s="12"/>
      <c r="I4" s="12"/>
      <c r="J4" s="17"/>
      <c r="K4" s="12"/>
    </row>
    <row r="5" spans="1:11" x14ac:dyDescent="0.4">
      <c r="A5" s="12"/>
      <c r="B5" s="12"/>
      <c r="C5" s="12"/>
      <c r="D5" s="12"/>
      <c r="E5" s="12"/>
      <c r="F5" s="12"/>
      <c r="G5" s="12"/>
      <c r="H5" s="12"/>
      <c r="I5" s="12"/>
      <c r="J5" s="18"/>
      <c r="K5" s="12"/>
    </row>
    <row r="6" spans="1:11" x14ac:dyDescent="0.4">
      <c r="A6" s="12"/>
      <c r="B6" s="12"/>
      <c r="C6" s="12"/>
      <c r="D6" s="12"/>
      <c r="E6" s="12"/>
      <c r="F6" s="12"/>
      <c r="G6" s="12"/>
      <c r="H6" s="12"/>
      <c r="I6" s="12"/>
      <c r="J6" s="18"/>
      <c r="K6" s="12"/>
    </row>
    <row r="7" spans="1:11" x14ac:dyDescent="0.4">
      <c r="A7" s="12"/>
      <c r="B7" s="12"/>
      <c r="C7" s="12"/>
      <c r="D7" s="12"/>
      <c r="E7" s="12"/>
      <c r="F7" s="12"/>
      <c r="G7" s="12"/>
      <c r="H7" s="12"/>
      <c r="I7" s="12"/>
      <c r="J7" s="18"/>
      <c r="K7" s="12"/>
    </row>
    <row r="8" spans="1:1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8"/>
      <c r="K10" s="12"/>
    </row>
    <row r="11" spans="1:1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8"/>
      <c r="K11" s="12"/>
    </row>
    <row r="12" spans="1:1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8"/>
      <c r="K12" s="12"/>
    </row>
    <row r="13" spans="1:11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8"/>
      <c r="K17" s="12"/>
    </row>
    <row r="18" spans="1:11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8"/>
      <c r="K18" s="12"/>
    </row>
    <row r="19" spans="1:1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8"/>
      <c r="K20" s="12"/>
    </row>
    <row r="21" spans="1:1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8"/>
      <c r="K21" s="12"/>
    </row>
    <row r="22" spans="1:11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8"/>
      <c r="K22" s="12"/>
    </row>
    <row r="23" spans="1:11" x14ac:dyDescent="0.4">
      <c r="A23" s="12"/>
      <c r="B23" s="12"/>
      <c r="C23" s="12"/>
      <c r="D23" s="12"/>
      <c r="E23" s="12"/>
      <c r="F23" s="12"/>
      <c r="G23" s="12"/>
      <c r="H23" s="12"/>
      <c r="I23" s="12"/>
      <c r="J23" s="18"/>
      <c r="K23" s="12"/>
    </row>
    <row r="24" spans="1:1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</sheetData>
  <autoFilter ref="A3:K48" xr:uid="{73655756-072C-4167-B0D2-563CD5DB43C7}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A7FA-2BB4-4A5A-918D-D60AA9B61508}">
  <sheetPr>
    <tabColor theme="9" tint="0.79998168889431442"/>
    <pageSetUpPr fitToPage="1"/>
  </sheetPr>
  <dimension ref="A1:B6"/>
  <sheetViews>
    <sheetView view="pageBreakPreview" zoomScale="60" zoomScaleNormal="85" workbookViewId="0">
      <selection activeCell="D3" sqref="D3"/>
    </sheetView>
  </sheetViews>
  <sheetFormatPr defaultRowHeight="18.75" x14ac:dyDescent="0.4"/>
  <cols>
    <col min="1" max="1" width="26.375" style="16" customWidth="1"/>
    <col min="2" max="2" width="83.875" customWidth="1"/>
  </cols>
  <sheetData>
    <row r="1" spans="1:2" ht="160.5" customHeight="1" x14ac:dyDescent="0.4">
      <c r="A1" s="69" t="s">
        <v>25</v>
      </c>
      <c r="B1" s="13" t="s">
        <v>40</v>
      </c>
    </row>
    <row r="2" spans="1:2" ht="147.75" customHeight="1" x14ac:dyDescent="0.4">
      <c r="A2" s="70"/>
      <c r="B2" s="14" t="s">
        <v>35</v>
      </c>
    </row>
    <row r="3" spans="1:2" ht="169.5" customHeight="1" x14ac:dyDescent="0.4">
      <c r="A3" s="50" t="s">
        <v>26</v>
      </c>
      <c r="B3" s="14" t="s">
        <v>36</v>
      </c>
    </row>
    <row r="4" spans="1:2" ht="56.25" x14ac:dyDescent="0.4">
      <c r="A4" s="49" t="s">
        <v>27</v>
      </c>
      <c r="B4" s="15" t="s">
        <v>44</v>
      </c>
    </row>
    <row r="5" spans="1:2" ht="210" customHeight="1" x14ac:dyDescent="0.4">
      <c r="A5" s="71" t="s">
        <v>43</v>
      </c>
      <c r="B5" s="14" t="s">
        <v>41</v>
      </c>
    </row>
    <row r="6" spans="1:2" ht="172.5" customHeight="1" x14ac:dyDescent="0.4">
      <c r="A6" s="72"/>
      <c r="B6" s="13" t="s">
        <v>42</v>
      </c>
    </row>
  </sheetData>
  <mergeCells count="2">
    <mergeCell ref="A1:A2"/>
    <mergeCell ref="A5:A6"/>
  </mergeCells>
  <phoneticPr fontId="1"/>
  <pageMargins left="0.70866141732283472" right="0.70866141732283472" top="0.74803149606299213" bottom="0.74803149606299213" header="0.31496062992125984" footer="0.31496062992125984"/>
  <pageSetup paperSize="9" scale="74" fitToHeight="0" orientation="portrait" horizontalDpi="1200" verticalDpi="1200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E45D-CD2A-4E97-8B1B-A17F9E8E67CF}">
  <dimension ref="A1:T32"/>
  <sheetViews>
    <sheetView zoomScale="85" zoomScaleNormal="85" workbookViewId="0">
      <selection activeCell="A3" sqref="A3"/>
    </sheetView>
  </sheetViews>
  <sheetFormatPr defaultRowHeight="18.75" x14ac:dyDescent="0.4"/>
  <cols>
    <col min="2" max="2" width="17.25" bestFit="1" customWidth="1"/>
    <col min="3" max="3" width="26" customWidth="1"/>
    <col min="4" max="4" width="21.875" customWidth="1"/>
    <col min="5" max="5" width="40.125" bestFit="1" customWidth="1"/>
    <col min="7" max="7" width="9.375" customWidth="1"/>
    <col min="8" max="8" width="9" bestFit="1" customWidth="1"/>
    <col min="9" max="9" width="9" customWidth="1"/>
    <col min="10" max="11" width="5.25" bestFit="1" customWidth="1"/>
  </cols>
  <sheetData>
    <row r="1" spans="1:20" x14ac:dyDescent="0.4">
      <c r="A1" t="s">
        <v>29</v>
      </c>
      <c r="D1" t="s">
        <v>18</v>
      </c>
      <c r="E1" s="5" t="s">
        <v>37</v>
      </c>
      <c r="F1" s="5"/>
      <c r="G1" s="5"/>
      <c r="H1" s="5"/>
      <c r="I1" s="5"/>
      <c r="J1" s="5"/>
      <c r="N1" t="s">
        <v>38</v>
      </c>
    </row>
    <row r="2" spans="1:20" x14ac:dyDescent="0.4">
      <c r="A2" s="12" t="s">
        <v>4</v>
      </c>
      <c r="B2" s="12" t="s">
        <v>13</v>
      </c>
      <c r="C2" s="12" t="s">
        <v>5</v>
      </c>
      <c r="D2" s="2" t="s">
        <v>14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39</v>
      </c>
      <c r="J2" s="9" t="s">
        <v>10</v>
      </c>
      <c r="K2" s="12" t="s">
        <v>15</v>
      </c>
      <c r="N2" s="9" t="s">
        <v>4</v>
      </c>
      <c r="O2" s="9" t="s">
        <v>6</v>
      </c>
      <c r="P2" s="9" t="s">
        <v>7</v>
      </c>
      <c r="Q2" s="9" t="s">
        <v>8</v>
      </c>
      <c r="R2" s="9" t="s">
        <v>9</v>
      </c>
      <c r="S2" s="9" t="s">
        <v>39</v>
      </c>
      <c r="T2" s="9" t="s">
        <v>10</v>
      </c>
    </row>
    <row r="3" spans="1:20" x14ac:dyDescent="0.4">
      <c r="A3" s="12"/>
      <c r="B3" s="12"/>
      <c r="C3" s="12"/>
      <c r="D3" s="12"/>
      <c r="E3" s="12"/>
      <c r="F3" s="12"/>
      <c r="G3" s="12"/>
      <c r="H3" s="12"/>
      <c r="I3" s="12"/>
      <c r="J3" s="17"/>
      <c r="K3" s="12"/>
      <c r="N3" s="2">
        <v>1</v>
      </c>
      <c r="O3" s="2"/>
      <c r="P3" s="2"/>
      <c r="Q3" s="2"/>
      <c r="R3" s="2"/>
      <c r="S3" s="2"/>
      <c r="T3" s="2"/>
    </row>
    <row r="4" spans="1:20" x14ac:dyDescent="0.4">
      <c r="A4" s="12"/>
      <c r="B4" s="12"/>
      <c r="C4" s="12"/>
      <c r="D4" s="12"/>
      <c r="E4" s="12"/>
      <c r="F4" s="12"/>
      <c r="G4" s="12"/>
      <c r="H4" s="12"/>
      <c r="I4" s="12"/>
      <c r="J4" s="18"/>
      <c r="K4" s="12"/>
      <c r="N4" s="2">
        <v>2</v>
      </c>
      <c r="O4" s="2"/>
      <c r="P4" s="2"/>
      <c r="Q4" s="2"/>
      <c r="R4" s="2"/>
      <c r="S4" s="2"/>
      <c r="T4" s="2"/>
    </row>
    <row r="5" spans="1:20" x14ac:dyDescent="0.4">
      <c r="A5" s="12"/>
      <c r="B5" s="12"/>
      <c r="C5" s="12"/>
      <c r="D5" s="12"/>
      <c r="E5" s="12"/>
      <c r="F5" s="12"/>
      <c r="G5" s="12"/>
      <c r="H5" s="12"/>
      <c r="I5" s="12"/>
      <c r="J5" s="18"/>
      <c r="K5" s="12"/>
      <c r="N5" s="2">
        <v>3</v>
      </c>
      <c r="O5" s="2"/>
      <c r="P5" s="2"/>
      <c r="Q5" s="2"/>
      <c r="R5" s="2"/>
      <c r="S5" s="2"/>
      <c r="T5" s="2"/>
    </row>
    <row r="6" spans="1:20" x14ac:dyDescent="0.4">
      <c r="A6" s="12"/>
      <c r="B6" s="12"/>
      <c r="C6" s="12"/>
      <c r="D6" s="12"/>
      <c r="E6" s="12"/>
      <c r="F6" s="12"/>
      <c r="G6" s="12"/>
      <c r="H6" s="12"/>
      <c r="I6" s="12"/>
      <c r="J6" s="18"/>
      <c r="K6" s="12"/>
      <c r="N6" s="2">
        <v>4</v>
      </c>
      <c r="O6" s="2"/>
      <c r="P6" s="2"/>
      <c r="Q6" s="2"/>
      <c r="R6" s="2"/>
      <c r="S6" s="2"/>
      <c r="T6" s="2"/>
    </row>
    <row r="7" spans="1:20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N7" s="2">
        <v>5</v>
      </c>
      <c r="O7" s="2"/>
      <c r="P7" s="2"/>
      <c r="Q7" s="2"/>
      <c r="R7" s="2"/>
      <c r="S7" s="2"/>
      <c r="T7" s="2"/>
    </row>
    <row r="8" spans="1:20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N8" s="2">
        <v>6</v>
      </c>
      <c r="O8" s="2"/>
      <c r="P8" s="2"/>
      <c r="Q8" s="2"/>
      <c r="R8" s="2"/>
      <c r="S8" s="2"/>
      <c r="T8" s="2"/>
    </row>
    <row r="9" spans="1:20" x14ac:dyDescent="0.4">
      <c r="A9" s="12"/>
      <c r="B9" s="12"/>
      <c r="C9" s="12"/>
      <c r="D9" s="12"/>
      <c r="E9" s="12"/>
      <c r="F9" s="12"/>
      <c r="G9" s="12"/>
      <c r="H9" s="12"/>
      <c r="I9" s="12"/>
      <c r="J9" s="18"/>
      <c r="K9" s="12"/>
      <c r="N9" s="2">
        <v>7</v>
      </c>
      <c r="O9" s="2"/>
      <c r="P9" s="2"/>
      <c r="Q9" s="2"/>
      <c r="R9" s="2"/>
      <c r="S9" s="2"/>
      <c r="T9" s="2"/>
    </row>
    <row r="10" spans="1:20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8"/>
      <c r="K10" s="12"/>
      <c r="N10" s="2">
        <v>8</v>
      </c>
      <c r="O10" s="2"/>
      <c r="P10" s="2"/>
      <c r="Q10" s="2"/>
      <c r="R10" s="2"/>
      <c r="S10" s="2"/>
      <c r="T10" s="2"/>
    </row>
    <row r="11" spans="1:20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8"/>
      <c r="K11" s="12"/>
      <c r="N11" s="2">
        <v>9</v>
      </c>
      <c r="O11" s="2"/>
      <c r="P11" s="2"/>
      <c r="Q11" s="2"/>
      <c r="R11" s="2"/>
      <c r="S11" s="2"/>
      <c r="T11" s="2"/>
    </row>
    <row r="12" spans="1:20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N12" s="2">
        <v>10</v>
      </c>
      <c r="O12" s="2"/>
      <c r="P12" s="2"/>
      <c r="Q12" s="2"/>
      <c r="R12" s="2"/>
      <c r="S12" s="2"/>
      <c r="T12" s="2"/>
    </row>
    <row r="13" spans="1:20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N13" s="2">
        <v>11</v>
      </c>
      <c r="O13" s="2"/>
      <c r="P13" s="2"/>
      <c r="Q13" s="2"/>
      <c r="R13" s="2"/>
      <c r="S13" s="2"/>
      <c r="T13" s="2"/>
    </row>
    <row r="14" spans="1:20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N14" s="2">
        <v>12</v>
      </c>
      <c r="O14" s="2"/>
      <c r="P14" s="2"/>
      <c r="Q14" s="2"/>
      <c r="R14" s="2"/>
      <c r="S14" s="2"/>
      <c r="T14" s="2"/>
    </row>
    <row r="15" spans="1:20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N15" s="2">
        <v>13</v>
      </c>
      <c r="O15" s="2"/>
      <c r="P15" s="2"/>
      <c r="Q15" s="2"/>
      <c r="R15" s="2"/>
      <c r="S15" s="2"/>
      <c r="T15" s="2"/>
    </row>
    <row r="16" spans="1:20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8"/>
      <c r="K16" s="12"/>
      <c r="N16" s="2">
        <v>14</v>
      </c>
      <c r="O16" s="2"/>
      <c r="P16" s="2"/>
      <c r="Q16" s="2"/>
      <c r="R16" s="2"/>
      <c r="S16" s="2"/>
      <c r="T16" s="2"/>
    </row>
    <row r="17" spans="1:20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8"/>
      <c r="K17" s="12"/>
      <c r="N17" s="2">
        <v>15</v>
      </c>
      <c r="O17" s="2"/>
      <c r="P17" s="2"/>
      <c r="Q17" s="2"/>
      <c r="R17" s="2"/>
      <c r="S17" s="2"/>
      <c r="T17" s="2"/>
    </row>
    <row r="18" spans="1:20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N18" s="2">
        <v>16</v>
      </c>
      <c r="O18" s="2"/>
      <c r="P18" s="2"/>
      <c r="Q18" s="2"/>
      <c r="R18" s="2"/>
      <c r="S18" s="2"/>
      <c r="T18" s="2"/>
    </row>
    <row r="19" spans="1:20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8"/>
      <c r="K19" s="12"/>
      <c r="N19" s="2">
        <v>17</v>
      </c>
      <c r="O19" s="2"/>
      <c r="P19" s="2"/>
      <c r="Q19" s="2"/>
      <c r="R19" s="2"/>
      <c r="S19" s="2"/>
      <c r="T19" s="2"/>
    </row>
    <row r="20" spans="1:20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8"/>
      <c r="K20" s="12"/>
      <c r="N20" s="2">
        <v>18</v>
      </c>
      <c r="O20" s="2"/>
      <c r="P20" s="2"/>
      <c r="Q20" s="2"/>
      <c r="R20" s="2"/>
      <c r="S20" s="2"/>
      <c r="T20" s="2"/>
    </row>
    <row r="21" spans="1:20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8"/>
      <c r="K21" s="12"/>
      <c r="N21" s="2">
        <v>19</v>
      </c>
      <c r="O21" s="2"/>
      <c r="P21" s="2"/>
      <c r="Q21" s="2"/>
      <c r="R21" s="2"/>
      <c r="S21" s="2"/>
      <c r="T21" s="2"/>
    </row>
    <row r="22" spans="1:20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8"/>
      <c r="K22" s="12"/>
      <c r="N22" s="2">
        <v>20</v>
      </c>
      <c r="O22" s="2"/>
      <c r="P22" s="2"/>
      <c r="Q22" s="2"/>
      <c r="R22" s="2"/>
      <c r="S22" s="2"/>
      <c r="T22" s="2"/>
    </row>
    <row r="23" spans="1:20" x14ac:dyDescent="0.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N23" s="2">
        <v>21</v>
      </c>
      <c r="O23" s="2"/>
      <c r="P23" s="2"/>
      <c r="Q23" s="2"/>
      <c r="R23" s="2"/>
      <c r="S23" s="2"/>
      <c r="T23" s="2"/>
    </row>
    <row r="24" spans="1:20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N24" s="2">
        <v>22</v>
      </c>
      <c r="O24" s="2"/>
      <c r="P24" s="2"/>
      <c r="Q24" s="2"/>
      <c r="R24" s="2"/>
      <c r="S24" s="2"/>
      <c r="T24" s="2"/>
    </row>
    <row r="25" spans="1:20" x14ac:dyDescent="0.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2">
        <v>23</v>
      </c>
      <c r="O25" s="2"/>
      <c r="P25" s="2"/>
      <c r="Q25" s="2"/>
      <c r="R25" s="2"/>
      <c r="S25" s="2"/>
      <c r="T25" s="2"/>
    </row>
    <row r="26" spans="1:20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2">
        <v>24</v>
      </c>
      <c r="O26" s="2"/>
      <c r="P26" s="2"/>
      <c r="Q26" s="2"/>
      <c r="R26" s="2"/>
      <c r="S26" s="2"/>
      <c r="T26" s="2"/>
    </row>
    <row r="27" spans="1:20" x14ac:dyDescent="0.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2">
        <v>25</v>
      </c>
      <c r="O27" s="2"/>
      <c r="P27" s="2"/>
      <c r="Q27" s="2"/>
      <c r="R27" s="2"/>
      <c r="S27" s="2"/>
      <c r="T27" s="2"/>
    </row>
    <row r="28" spans="1:20" x14ac:dyDescent="0.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2">
        <v>26</v>
      </c>
      <c r="O28" s="2"/>
      <c r="P28" s="2"/>
      <c r="Q28" s="2"/>
      <c r="R28" s="2"/>
      <c r="S28" s="2"/>
      <c r="T28" s="2"/>
    </row>
    <row r="29" spans="1:20" x14ac:dyDescent="0.4">
      <c r="N29" s="2">
        <v>27</v>
      </c>
      <c r="O29" s="2"/>
      <c r="P29" s="2"/>
      <c r="Q29" s="2"/>
      <c r="R29" s="2"/>
      <c r="S29" s="2"/>
      <c r="T29" s="2"/>
    </row>
    <row r="30" spans="1:20" x14ac:dyDescent="0.4">
      <c r="N30" s="2">
        <v>28</v>
      </c>
      <c r="O30" s="2"/>
      <c r="P30" s="2"/>
      <c r="Q30" s="2"/>
      <c r="R30" s="2"/>
      <c r="S30" s="2"/>
      <c r="T30" s="2"/>
    </row>
    <row r="31" spans="1:20" x14ac:dyDescent="0.4">
      <c r="N31" s="2">
        <v>29</v>
      </c>
      <c r="O31" s="2"/>
      <c r="P31" s="2"/>
      <c r="Q31" s="2"/>
      <c r="R31" s="2"/>
      <c r="S31" s="2"/>
      <c r="T31" s="2"/>
    </row>
    <row r="32" spans="1:20" x14ac:dyDescent="0.4">
      <c r="N32" s="2">
        <v>30</v>
      </c>
      <c r="O32" s="2"/>
      <c r="P32" s="2"/>
      <c r="Q32" s="2"/>
      <c r="R32" s="2"/>
      <c r="S32" s="2"/>
      <c r="T32" s="2"/>
    </row>
  </sheetData>
  <autoFilter ref="A2:K57" xr:uid="{73655756-072C-4167-B0D2-563CD5DB43C7}"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係数計算</vt:lpstr>
      <vt:lpstr>CELS</vt:lpstr>
      <vt:lpstr>作成方法</vt:lpstr>
      <vt:lpstr>CELS (教務課確認用)</vt:lpstr>
      <vt:lpstr>係数計算!Print_Area</vt:lpstr>
      <vt:lpstr>作成方法!Print_Area</vt:lpstr>
    </vt:vector>
  </TitlesOfParts>
  <Company>国立大学法人　一橋大学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岩口　ももこ</dc:creator>
  <cp:lastModifiedBy>岩口　ももこ</cp:lastModifiedBy>
  <cp:lastPrinted>2024-08-29T03:24:22Z</cp:lastPrinted>
  <dcterms:created xsi:type="dcterms:W3CDTF">2023-07-06T03:07:46Z</dcterms:created>
  <dcterms:modified xsi:type="dcterms:W3CDTF">2024-08-29T03:24:32Z</dcterms:modified>
</cp:coreProperties>
</file>